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рограмма транспорт на 2021\"/>
    </mc:Choice>
  </mc:AlternateContent>
  <xr:revisionPtr revIDLastSave="0" documentId="13_ncr:1_{F1F14CDB-E0A4-4834-9C96-C2F80700D5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 областными народный бюджет" sheetId="4" r:id="rId1"/>
    <sheet name="Лист1" sheetId="1" r:id="rId2"/>
    <sheet name="Лист2" sheetId="2" r:id="rId3"/>
    <sheet name="Лист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4" l="1"/>
  <c r="I5" i="4"/>
  <c r="H5" i="4"/>
  <c r="H47" i="4"/>
  <c r="M19" i="3" l="1"/>
  <c r="M17" i="3"/>
  <c r="M15" i="3"/>
  <c r="M13" i="3"/>
  <c r="O12" i="3" s="1"/>
  <c r="M10" i="3"/>
  <c r="M8" i="3"/>
  <c r="M6" i="3"/>
  <c r="M4" i="3"/>
  <c r="M3" i="3" s="1"/>
  <c r="H44" i="4"/>
  <c r="H42" i="4"/>
  <c r="H40" i="4"/>
  <c r="H38" i="4"/>
  <c r="H35" i="4"/>
  <c r="H33" i="4"/>
  <c r="H31" i="4"/>
  <c r="H29" i="4"/>
  <c r="M12" i="3" l="1"/>
  <c r="O3" i="3" s="1"/>
  <c r="O6" i="3"/>
  <c r="H28" i="4"/>
  <c r="H37" i="4"/>
  <c r="H8" i="4"/>
  <c r="H7" i="4" l="1"/>
  <c r="M21" i="3"/>
  <c r="J47" i="4"/>
  <c r="J8" i="4"/>
  <c r="J7" i="4" s="1"/>
  <c r="I8" i="4"/>
  <c r="I7" i="4" s="1"/>
  <c r="I28" i="3"/>
  <c r="F17" i="3" l="1"/>
  <c r="T20" i="2" l="1"/>
  <c r="Q21" i="2"/>
  <c r="Q20" i="2" s="1"/>
  <c r="Q6" i="2"/>
  <c r="Q18" i="2" s="1"/>
  <c r="R25" i="2" s="1"/>
  <c r="H46" i="4" l="1"/>
  <c r="J6" i="4" l="1"/>
  <c r="I6" i="4"/>
  <c r="H6" i="4" l="1"/>
  <c r="I9" i="1"/>
  <c r="I16" i="1"/>
  <c r="I7" i="1" l="1"/>
  <c r="I6" i="1" s="1"/>
  <c r="I5" i="1" s="1"/>
  <c r="K21" i="1"/>
  <c r="J21" i="1"/>
  <c r="I21" i="1"/>
  <c r="H23" i="1"/>
  <c r="K23" i="1"/>
  <c r="J23" i="1"/>
  <c r="I23" i="1"/>
  <c r="H7" i="1" l="1"/>
  <c r="H6" i="1" s="1"/>
  <c r="H5" i="1" s="1"/>
  <c r="A21" i="3" l="1"/>
  <c r="J7" i="1" l="1"/>
  <c r="K6" i="1"/>
  <c r="J6" i="1" l="1"/>
</calcChain>
</file>

<file path=xl/sharedStrings.xml><?xml version="1.0" encoding="utf-8"?>
<sst xmlns="http://schemas.openxmlformats.org/spreadsheetml/2006/main" count="612" uniqueCount="174">
  <si>
    <t>Статус</t>
  </si>
  <si>
    <t>Наименование подпрограммы муниципальной программы, основного мероприятия, мероприятий</t>
  </si>
  <si>
    <t>Ответственный исполнитель</t>
  </si>
  <si>
    <t>Код бюджетной классификации</t>
  </si>
  <si>
    <t>ГРБС</t>
  </si>
  <si>
    <t>РзПр</t>
  </si>
  <si>
    <t>ЦСР</t>
  </si>
  <si>
    <t>ВР</t>
  </si>
  <si>
    <t>2019 г.</t>
  </si>
  <si>
    <t>2020 г.</t>
  </si>
  <si>
    <t>Муниципальная программа Суджанского района Курской области</t>
  </si>
  <si>
    <t xml:space="preserve">Развитие транспортной системы, обеспечение перевозки пассажиров в Суджанском районе Курской области и безопасности дорожного движения </t>
  </si>
  <si>
    <t>ВСЕГО:</t>
  </si>
  <si>
    <t>002</t>
  </si>
  <si>
    <t>0409</t>
  </si>
  <si>
    <t>Подпрограмма 2</t>
  </si>
  <si>
    <t>Итого:</t>
  </si>
  <si>
    <t xml:space="preserve">Основное мероприятие </t>
  </si>
  <si>
    <t xml:space="preserve">Капитальный ремонт,  ремонт и содержание автомобильных дорог общего пользования местного значения </t>
  </si>
  <si>
    <t>Управление строительства, муниципального имущества и ЖКХ Администрации Суджанского района Курской области</t>
  </si>
  <si>
    <t>11201С1424</t>
  </si>
  <si>
    <t>Выполнение работ по ремонту и содержанию автомобильных дорог</t>
  </si>
  <si>
    <t>Мероприятие 01.1</t>
  </si>
  <si>
    <t>Работы по зимнему содержанию автомобильных дорог</t>
  </si>
  <si>
    <t>Мероприятие 01.2</t>
  </si>
  <si>
    <t>Выполнение работ по  ремонту автомобильных дорог Суджанского района Курской области</t>
  </si>
  <si>
    <t>Обустройство пешеходных переходов вблизи образовательных учреждений Суджанского района Курской области</t>
  </si>
  <si>
    <t>Установка светофоров Т7 вблизи образовательных учреждений Суджанского района Курской области</t>
  </si>
  <si>
    <t>Строительство и (или) реконструкция автомобильных дорог общего пользования местного значения</t>
  </si>
  <si>
    <t>1120200000</t>
  </si>
  <si>
    <t>Мероприятие 02</t>
  </si>
  <si>
    <t xml:space="preserve">Строительство (реконструкция) автомобильных дорог </t>
  </si>
  <si>
    <t>11202С1423</t>
  </si>
  <si>
    <t>414</t>
  </si>
  <si>
    <t>Мероприятие 02.1</t>
  </si>
  <si>
    <t xml:space="preserve">Проектирование и строительство (реконструкция) автомобильных дорог общего пользования местного значения с твердым покрытием до сельских населенных пуктов, не имеющих круглогодичной связи с сетью автомобильных дорог общего пользования, проведения государственной экпертизы проектной документации и инженерных изысканий, доверенность сметной стоимости строительства </t>
  </si>
  <si>
    <t>Мероприятие 02.1.1</t>
  </si>
  <si>
    <t>Мероприятие 02.1.2</t>
  </si>
  <si>
    <t>11202 С1423</t>
  </si>
  <si>
    <t>Мероприятие 02.1.3</t>
  </si>
  <si>
    <t>Мероприятие 02.1.4</t>
  </si>
  <si>
    <t>Мероприятие 02.1.5</t>
  </si>
  <si>
    <t>Мероприятие 02.1.6</t>
  </si>
  <si>
    <t>Мероприятие 02.1.7</t>
  </si>
  <si>
    <t>Мероприятие 02.1.8</t>
  </si>
  <si>
    <t>Мероприятие 02.1.9</t>
  </si>
  <si>
    <t>Мероприятие 02.1.10</t>
  </si>
  <si>
    <t>Мероприятие 02.1.11</t>
  </si>
  <si>
    <t>Выполнение работ по организации строительства объекта «Автомобильная дорога по ул.Черняховского с.Бондаревка Суджанского района Курской области»</t>
  </si>
  <si>
    <t>Изготовление тех. плана на объект: «Автомобильная дорога по ул. Черняховского с.Бондаревка Суджанского района Курской области»</t>
  </si>
  <si>
    <t>Услуги по стройконтролю при выполнении работ по организации строительства объекта:  "Автомобильная дорога по ул.Черняховского с.Бондаревка Суджанского района Курской области"</t>
  </si>
  <si>
    <t xml:space="preserve">Изготовление тех. плана на объект: «Реконструкция автомобильной дороги до «МКОУ Киреевская основная общеобразовательная школа» от автомобильной дороги «Дъяконово – Суджа – граница с Украиной» - Киреевка в Суджанском районе Курской области» </t>
  </si>
  <si>
    <t>Утановка недостающих дорожных знаков в близи образовательного учреждения в с. Замостье, Замостянского сельсовета, Суджанского района, Курской области</t>
  </si>
  <si>
    <t>11201П1424</t>
  </si>
  <si>
    <t>200</t>
  </si>
  <si>
    <t>000</t>
  </si>
  <si>
    <t>Администрации муниципральных образований сельских полеслений</t>
  </si>
  <si>
    <t xml:space="preserve">Корректировка проекта: «Реконструкция автомобильной дороги до «МКОУ Киреевская основная общеобразовательная школа» от автомобильной дороги «Дъяконово – Суджа – граница с Украиной» - Киреевка в Суджанском районе Курской области» </t>
  </si>
  <si>
    <t>Выполнение проектной документации по объекту: «Автомобильная дорога по ул. Тимошенко в с. Бондаревка Суджанского района Курской области»</t>
  </si>
  <si>
    <t>Оплата услуг проведения государственной экспертизы по объекту: «Автомобильная дорога по ул. Тимошенко в с. Бондаревка Суджанского района Курской области»</t>
  </si>
  <si>
    <t xml:space="preserve">Приложение №1 к муниципальной программе Суджанского района Курской области "Развитие транспортной системы, обеспечение перевозки пассажиров в Суджанском районе Курской области и безопасности дорожного движения на 2019-2022 годы"
 Постановлением Администрации Суджанского района 
Курской области от 26.03.2020 г. №235
</t>
  </si>
  <si>
    <t xml:space="preserve">Ресурсное обеспечение реализации муниципальной подпрограммы 2
«Развитие пассажирских перевозок в Суджанском районе Курской области"»
</t>
  </si>
  <si>
    <t>001</t>
  </si>
  <si>
    <t>0408</t>
  </si>
  <si>
    <t>11201С1426</t>
  </si>
  <si>
    <t xml:space="preserve">«Развитие сети автомобильных дорог Суджанского района Курской области»   </t>
  </si>
  <si>
    <t>Развитие пассажирских перевозок в Суджанском районе Курской области</t>
  </si>
  <si>
    <t>Содействие повышению доступности автомобильных перевозок населению Суджанского района Курской области"</t>
  </si>
  <si>
    <t>мероприятие 1</t>
  </si>
  <si>
    <t>Мероприятие 1.1</t>
  </si>
  <si>
    <t>400</t>
  </si>
  <si>
    <t>Повторное проведение государственной экспертизы одновременно проектной документации и результатов инженерных изысканий на реконструкцию объекта: «Реконструкция автомобильной дороги до "МКОУ Киреевская основная общеобразовательная школа" от автомобильной дороги "Дьяконово- Суджа- граница с Украиной" - Киреевка в Суджанском районе Курской области»</t>
  </si>
  <si>
    <t>Установка  дорожных знаков и нанесение дорожной разметки , на территории Суджанского района Куркой области</t>
  </si>
  <si>
    <t>Основное мероприятие 01</t>
  </si>
  <si>
    <t>500</t>
  </si>
  <si>
    <t>1120С1424</t>
  </si>
  <si>
    <t>Мероприятие 01.2.1</t>
  </si>
  <si>
    <t>Мероприятие 01.2.2</t>
  </si>
  <si>
    <t>Мероприятие 01.2.3</t>
  </si>
  <si>
    <t>Мероприятие 01.2.4</t>
  </si>
  <si>
    <t>Мероприятие 01.2.5</t>
  </si>
  <si>
    <t>Мероприятие 01.2.6</t>
  </si>
  <si>
    <t>Подпрограмма 3</t>
  </si>
  <si>
    <t>«Развитие пассажирских перевозок на территории Суджанского района курской области на период  2019-2022»</t>
  </si>
  <si>
    <t>"Содействие повышению доступности автомобильных перевозок населению в Суджанском районе Курской области"</t>
  </si>
  <si>
    <t>Меропритие 1</t>
  </si>
  <si>
    <t>Отдельные мероприятия по другим видам транспорта</t>
  </si>
  <si>
    <t>11301С1426</t>
  </si>
  <si>
    <t xml:space="preserve">Приложение №2 к муниципальной программе Суджанского района Курской области "Развитие транспортной системы, обеспечение перевозки пассажиров в Суджанском районе Курской области и безопасности дорожного движения на 2020-2023 годы"
 Постановлением Администрации Суджанского района 
Курской области от ______________ г. №____
</t>
  </si>
  <si>
    <t xml:space="preserve">Ресурсное обеспечение реализации муниципальной подпрограммы 2
«Развитие сети автомобильных дорог Суджанского района Курской области на 2020 - 2023 годы»
</t>
  </si>
  <si>
    <t>2021 г.</t>
  </si>
  <si>
    <t>Выполнение работ по ремонту автомобильной дороги общего пользования местного значения, расположенной по адресу: Курская область Суджанский район  с.Заолешенска ул. Колхозная»</t>
  </si>
  <si>
    <t>Оплата проектных работ на  устройство съезда по объекту Автомобильная дорога "Дьяново-Суджа- гр.с Украиной" на 73 км</t>
  </si>
  <si>
    <t>ПСД на строительство(реконструкцию) автомобильных дорог</t>
  </si>
  <si>
    <t>Выполнение работ по ремонту автомобильной дороги общего пользования местного значения, расположенной по адресу: Курская область Суджанский район  с.Заолешенска ул. Октябрьская»</t>
  </si>
  <si>
    <t>Выполнение работ по ремонту автомобильной дороги общего пользования местного значения, расположенной по адресу: Курская область Суджанский район  Пореченский сельсовет д. Бахтинка ул. Нижняя Бахтинка»</t>
  </si>
  <si>
    <t>Выполнение работ по ремонту автомобильной дороги общего пользования местного значения, расположенной по адресу: Курская область Суджанский район  Пореченский сельсовет д. Леонтьевка»</t>
  </si>
  <si>
    <t>11201S3390</t>
  </si>
  <si>
    <t>244</t>
  </si>
  <si>
    <t>Мероприятие 01.3</t>
  </si>
  <si>
    <t>Мероприятие 01.3.1</t>
  </si>
  <si>
    <t>Мероприятие 01.3.2</t>
  </si>
  <si>
    <t>Мероприятие 01.3.3</t>
  </si>
  <si>
    <t>Мероприятие 01.3.4</t>
  </si>
  <si>
    <t xml:space="preserve">Выполнение работ по ремонту автомобильной дороги общего пользования местного значения, расположенной по адресу: Курская область Суджанский район </t>
  </si>
  <si>
    <t xml:space="preserve">Ресурсное обеспечение реализации муниципальной подпрограммы 2
«Развитие сети автомобильных дорог Суджанского района Курской области на 2021- 2023 годы»
</t>
  </si>
  <si>
    <t>Обустройство пешеходных переходов вбдизи образовательных учреждений в с.Свердликово,с.Замостье, Суджанского района, Курской области</t>
  </si>
  <si>
    <t>Обустройство тротуаром пешеходного перехода  по ул. Школьной, с. Заолешенка, Суджанского района Курской области</t>
  </si>
  <si>
    <t xml:space="preserve">Устройство автобусной остановки в с.Бондаревка Суджанского района Курской области </t>
  </si>
  <si>
    <t xml:space="preserve">Устройство автобусной остановки в с.Заолешенка Суджанского района Курской области </t>
  </si>
  <si>
    <t>Текущий ремонт дорог с.Замостье Суджанского района Курской области</t>
  </si>
  <si>
    <t>Услуги по стройконтролю при выполнении работ по организации ремонта автомобильных дорог на территории Суджанского района</t>
  </si>
  <si>
    <t>«Развитие пассажирских перевозок на территории Суджанского района курской области на период  2021-2023»</t>
  </si>
  <si>
    <t>Ремонт автодорог на территории Махновского сельсовета Суджанского района Курской области</t>
  </si>
  <si>
    <t>Мероприятие 01.1.1</t>
  </si>
  <si>
    <t>Мероприятие 01.1.2</t>
  </si>
  <si>
    <t>Мероприятие 01.1.3</t>
  </si>
  <si>
    <t>Мероприятие 01.1.4</t>
  </si>
  <si>
    <t>Мероприятие 01.1.5</t>
  </si>
  <si>
    <t>Мероприятие 01.1.6</t>
  </si>
  <si>
    <t>Мероприятие 01.1.7</t>
  </si>
  <si>
    <t>Мероприятие 01.1.8</t>
  </si>
  <si>
    <t>Мероприятие 01.1.9</t>
  </si>
  <si>
    <t>Мероприятие 01.1.10</t>
  </si>
  <si>
    <t>Мероприятие 01.1.12</t>
  </si>
  <si>
    <t>Оплата услуг проведения экспертизыпо ПСД на строительство автодороги по ул.Тимошенко в с. Бондаревка Суджанского района Курской области</t>
  </si>
  <si>
    <t>Ремонт дороги в с. Заолешенка (ул. Гай от дома №93 до дома №97 L=80м)</t>
  </si>
  <si>
    <t>Установка  дорожных знаков  на территории Суджанского района Куркой области</t>
  </si>
  <si>
    <t>Нанесение дорожной разметки на дорогах муниципального значения на территории Суджанского района</t>
  </si>
  <si>
    <t>Мероприятие 01.1.11</t>
  </si>
  <si>
    <t>Мероприятие 01.1.13</t>
  </si>
  <si>
    <t>Мероприятие 01.1.14</t>
  </si>
  <si>
    <t>Мероприятие 01.1.15</t>
  </si>
  <si>
    <t>Мероприятие 01.1.16</t>
  </si>
  <si>
    <t>0400</t>
  </si>
  <si>
    <t>Приложение №2 к муниципальной программе Суджанского района Курской области "Развитие транспортной системы, обеспечение перевозки пассажиров в Суджанском районе Курской области и безопасности дорожного движения на 2021-2023 годы"</t>
  </si>
  <si>
    <t>Ремонт дороги с.Спальное</t>
  </si>
  <si>
    <t>Ремонт дороги в п.Мирный (съезд с а.д.Суджа-Пушкарное до дома №30)</t>
  </si>
  <si>
    <t>Мероприятие 01.1.17</t>
  </si>
  <si>
    <t>Ремонт дороги с.Свердликово ул.Молодежная</t>
  </si>
  <si>
    <t>Мероприятие 01.1.18</t>
  </si>
  <si>
    <t>Мероприятие 01.1.19</t>
  </si>
  <si>
    <t>Проведение проверки  сметной стоимости ремонта объекта капитального строительства "Ремонт автомобильной дороги в с.Ч.Поречное ул.Центральная"</t>
  </si>
  <si>
    <t>Проведение проверки  сметной стоимости ремонта объекта капитального строительства "Ремонт автомобильной дороги в с.Малая Локня ул.Станционная"</t>
  </si>
  <si>
    <t>Проведение проверки  сметной стоимости ремонта объекта капитального строительства "Ремонт автомобильной дороги в х.Колмаков Махновского сельсовета"</t>
  </si>
  <si>
    <t>Реализация проекта "Народный бюджет"</t>
  </si>
  <si>
    <t xml:space="preserve">Ремонт автомобильной дороги общего пользования местного значения, расположенной по адресу: Курская область, Суджанский район, Пореченский сельсовет, д.Бахтинка, ул. Нижняя Бахтинка </t>
  </si>
  <si>
    <t>Закупка товаров, работ и услуг для обеспечения государственных (муниципальных) нужд</t>
  </si>
  <si>
    <t xml:space="preserve">Ремонт автомобильной дороги общего пользования местного значения, расположенной по адресу: Курская область, Суджанский район, Пореченский сельсовет, д. Леонтьевка </t>
  </si>
  <si>
    <t xml:space="preserve">Ремонт автомобильной дороги общего пользования местного значения, расположенной по адресу: Курская область, Суджанский район, с.Заолешенка, ул. Колхозная </t>
  </si>
  <si>
    <t xml:space="preserve">Ремонт автомобильной дороги общего пользования местного значения, расположенной по адресу: Курская область, Суджанский район, с.Заолешенка, ул. Октябрьская </t>
  </si>
  <si>
    <t xml:space="preserve">Мероприятия, направленные на реализацию проекта "Народный бюджет" за счет средств местного бюджета </t>
  </si>
  <si>
    <t>Ремонт автомобильной дороги общего пользования местного значения, расположенной по адресу: Курская область, Суджанский район, Пореченский сельсовет, д.Бахтинка, ул. Нижняя Бахтинка за счет средств местного бюджета</t>
  </si>
  <si>
    <t>Ремонт автомобильной дороги общего пользования местного значения, расположенной по адресу: Курская область, Суджанский район, Пореченский сельсовет, д. Леонтьевка за счет средств местного бюджета</t>
  </si>
  <si>
    <t xml:space="preserve">Ремонт автомобильной дороги общего пользования местного значения, расположенной по адресу: Курская область, Суджанский район, с.Заолешенка, ул. Колхозная за счет средств местного бюджета </t>
  </si>
  <si>
    <t>Ремонт автомобильной дороги общего пользования местного значения, расположенной по адресу: Курская область, Суджанский район, с.Заолешенка, ул. Октябрьская за счет средств местного бюджета</t>
  </si>
  <si>
    <t>11 2 01 14001</t>
  </si>
  <si>
    <t>11 2 01 14002</t>
  </si>
  <si>
    <t>11 2 01 14003</t>
  </si>
  <si>
    <t>11 2 01 14004</t>
  </si>
  <si>
    <t>11 2 01 S4000</t>
  </si>
  <si>
    <t>11 2 01 S4001</t>
  </si>
  <si>
    <t>11 2 01 S4002</t>
  </si>
  <si>
    <t>11 2 01 S4003</t>
  </si>
  <si>
    <t>11 2 01 S4004</t>
  </si>
  <si>
    <t>11 2 01 14000</t>
  </si>
  <si>
    <t>Мероприятие 01.2.7</t>
  </si>
  <si>
    <t>Мероприятие 01.2.8</t>
  </si>
  <si>
    <t>Мероприятие 01.3.5</t>
  </si>
  <si>
    <t>Мероприятие 01.3.6</t>
  </si>
  <si>
    <t>Мероприятие 01.3.7</t>
  </si>
  <si>
    <t>Мероприятие 01.3.8</t>
  </si>
  <si>
    <t>Выполнение работ по строительству объекта: «Автомобильная дорога по ул.Тимошенко с.Бондаревка Суджанского района Курской области»</t>
  </si>
  <si>
    <t>Услуги по стройконтролю при  строительстве объекта:  "Автомобильная дорога по ул.Тимошенко с.Бондаревка Суджанского района Курской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</si>
</sst>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top" wrapText="1"/>
    </xf>
    <xf numFmtId="49" fontId="0" fillId="0" borderId="0" xfId="0" applyNumberFormat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66" fontId="0" fillId="0" borderId="0" xfId="0" applyNumberFormat="1"/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1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/>
    <xf numFmtId="2" fontId="8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5" fontId="2" fillId="2" borderId="1" xfId="1" applyFont="1" applyFill="1" applyBorder="1" applyAlignment="1">
      <alignment horizontal="left"/>
    </xf>
    <xf numFmtId="165" fontId="0" fillId="0" borderId="0" xfId="0" applyNumberFormat="1"/>
    <xf numFmtId="164" fontId="0" fillId="0" borderId="0" xfId="0" applyNumberFormat="1"/>
    <xf numFmtId="0" fontId="10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65" fontId="2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40" zoomScale="130" zoomScaleNormal="130" workbookViewId="0">
      <selection activeCell="I52" sqref="I52:I55"/>
    </sheetView>
  </sheetViews>
  <sheetFormatPr defaultRowHeight="15" x14ac:dyDescent="0.25"/>
  <cols>
    <col min="1" max="1" width="13" style="1" customWidth="1"/>
    <col min="2" max="2" width="19" style="1" customWidth="1"/>
    <col min="3" max="3" width="15.28515625" style="1" customWidth="1"/>
    <col min="4" max="4" width="7.85546875" style="1" customWidth="1"/>
    <col min="5" max="5" width="8.140625" style="1" customWidth="1"/>
    <col min="6" max="6" width="11.5703125" style="1" customWidth="1"/>
    <col min="7" max="7" width="7" style="17" customWidth="1"/>
    <col min="8" max="8" width="13" style="1" customWidth="1"/>
    <col min="9" max="9" width="13.140625" style="1" customWidth="1"/>
    <col min="10" max="10" width="10.5703125" style="15" bestFit="1" customWidth="1"/>
    <col min="11" max="12" width="9.140625" style="1"/>
    <col min="13" max="13" width="13.7109375" style="1" bestFit="1" customWidth="1"/>
    <col min="14" max="14" width="14.5703125" style="1" customWidth="1"/>
    <col min="15" max="16384" width="9.140625" style="1"/>
  </cols>
  <sheetData>
    <row r="1" spans="1:14" ht="77.25" customHeight="1" x14ac:dyDescent="0.25">
      <c r="H1" s="76" t="s">
        <v>135</v>
      </c>
      <c r="I1" s="76"/>
      <c r="J1" s="76"/>
    </row>
    <row r="2" spans="1:14" ht="42.75" customHeight="1" x14ac:dyDescent="0.25">
      <c r="A2" s="77" t="s">
        <v>105</v>
      </c>
      <c r="B2" s="77"/>
      <c r="C2" s="77"/>
      <c r="D2" s="77"/>
      <c r="E2" s="77"/>
      <c r="F2" s="77"/>
      <c r="G2" s="77"/>
      <c r="H2" s="77"/>
      <c r="I2" s="77"/>
      <c r="J2" s="77"/>
    </row>
    <row r="3" spans="1:14" x14ac:dyDescent="0.25">
      <c r="A3" s="78" t="s">
        <v>0</v>
      </c>
      <c r="B3" s="79" t="s">
        <v>1</v>
      </c>
      <c r="C3" s="81" t="s">
        <v>2</v>
      </c>
      <c r="D3" s="83" t="s">
        <v>3</v>
      </c>
      <c r="E3" s="84"/>
      <c r="F3" s="84"/>
      <c r="G3" s="85"/>
      <c r="H3" s="86"/>
      <c r="I3" s="86"/>
      <c r="J3" s="87"/>
    </row>
    <row r="4" spans="1:14" ht="48" customHeight="1" x14ac:dyDescent="0.25">
      <c r="A4" s="78"/>
      <c r="B4" s="80"/>
      <c r="C4" s="82"/>
      <c r="D4" s="44" t="s">
        <v>4</v>
      </c>
      <c r="E4" s="44" t="s">
        <v>5</v>
      </c>
      <c r="F4" s="44" t="s">
        <v>6</v>
      </c>
      <c r="G4" s="18" t="s">
        <v>7</v>
      </c>
      <c r="H4" s="48" t="s">
        <v>90</v>
      </c>
      <c r="I4" s="50">
        <v>2022</v>
      </c>
      <c r="J4" s="46">
        <v>2023</v>
      </c>
    </row>
    <row r="5" spans="1:14" ht="78.75" x14ac:dyDescent="0.25">
      <c r="A5" s="9" t="s">
        <v>10</v>
      </c>
      <c r="B5" s="22" t="s">
        <v>11</v>
      </c>
      <c r="C5" s="9" t="s">
        <v>12</v>
      </c>
      <c r="D5" s="10" t="s">
        <v>13</v>
      </c>
      <c r="E5" s="11" t="s">
        <v>134</v>
      </c>
      <c r="F5" s="9">
        <v>1100000000</v>
      </c>
      <c r="G5" s="19"/>
      <c r="H5" s="3">
        <f>H7+H46+H52</f>
        <v>22545083</v>
      </c>
      <c r="I5" s="3">
        <f>I7+I46+I52</f>
        <v>11568330</v>
      </c>
      <c r="J5" s="3">
        <f>J7+J46+J52</f>
        <v>10167470</v>
      </c>
    </row>
    <row r="6" spans="1:14" ht="45" x14ac:dyDescent="0.25">
      <c r="A6" s="2" t="s">
        <v>15</v>
      </c>
      <c r="B6" s="2" t="s">
        <v>65</v>
      </c>
      <c r="C6" s="44" t="s">
        <v>16</v>
      </c>
      <c r="D6" s="12" t="s">
        <v>13</v>
      </c>
      <c r="E6" s="4" t="s">
        <v>14</v>
      </c>
      <c r="F6" s="13">
        <v>11200000</v>
      </c>
      <c r="G6" s="4" t="s">
        <v>55</v>
      </c>
      <c r="H6" s="3">
        <f>H7+H46</f>
        <v>20978083</v>
      </c>
      <c r="I6" s="3">
        <f>I7+I46</f>
        <v>10001330</v>
      </c>
      <c r="J6" s="3">
        <f>J7+J46</f>
        <v>10167470</v>
      </c>
    </row>
    <row r="7" spans="1:14" ht="90" x14ac:dyDescent="0.25">
      <c r="A7" s="2" t="s">
        <v>73</v>
      </c>
      <c r="B7" s="2" t="s">
        <v>18</v>
      </c>
      <c r="C7" s="44" t="s">
        <v>19</v>
      </c>
      <c r="D7" s="13" t="s">
        <v>13</v>
      </c>
      <c r="E7" s="4" t="s">
        <v>14</v>
      </c>
      <c r="F7" s="13">
        <v>11201000</v>
      </c>
      <c r="G7" s="4" t="s">
        <v>55</v>
      </c>
      <c r="H7" s="3">
        <f>H8+H28+H37</f>
        <v>13004493.399999999</v>
      </c>
      <c r="I7" s="3">
        <f>I8</f>
        <v>5001330</v>
      </c>
      <c r="J7" s="3">
        <f>J8</f>
        <v>5167470</v>
      </c>
      <c r="M7" s="51"/>
      <c r="N7" s="51"/>
    </row>
    <row r="8" spans="1:14" ht="90" x14ac:dyDescent="0.25">
      <c r="A8" s="52" t="s">
        <v>22</v>
      </c>
      <c r="B8" s="52" t="s">
        <v>21</v>
      </c>
      <c r="C8" s="13" t="s">
        <v>19</v>
      </c>
      <c r="D8" s="4" t="s">
        <v>13</v>
      </c>
      <c r="E8" s="4" t="s">
        <v>14</v>
      </c>
      <c r="F8" s="13" t="s">
        <v>20</v>
      </c>
      <c r="G8" s="4" t="s">
        <v>55</v>
      </c>
      <c r="H8" s="30">
        <f>H9+H10+H11+H12+H13+H14+H15+H16+H17+H18+H26+H19+H20+H21+H22+H23+H27+H24+H25</f>
        <v>6319825.3999999994</v>
      </c>
      <c r="I8" s="3">
        <f>I9+I13</f>
        <v>5001330</v>
      </c>
      <c r="J8" s="3">
        <f>J9+J13</f>
        <v>5167470</v>
      </c>
    </row>
    <row r="9" spans="1:14" ht="56.25" x14ac:dyDescent="0.25">
      <c r="A9" s="2" t="s">
        <v>114</v>
      </c>
      <c r="B9" s="2" t="s">
        <v>23</v>
      </c>
      <c r="C9" s="44" t="s">
        <v>56</v>
      </c>
      <c r="D9" s="4" t="s">
        <v>13</v>
      </c>
      <c r="E9" s="4" t="s">
        <v>14</v>
      </c>
      <c r="F9" s="13" t="s">
        <v>75</v>
      </c>
      <c r="G9" s="4" t="s">
        <v>54</v>
      </c>
      <c r="H9" s="3">
        <v>800000</v>
      </c>
      <c r="I9" s="3">
        <v>800000</v>
      </c>
      <c r="J9" s="3">
        <v>800000</v>
      </c>
    </row>
    <row r="10" spans="1:14" ht="81" customHeight="1" x14ac:dyDescent="0.25">
      <c r="A10" s="2" t="s">
        <v>115</v>
      </c>
      <c r="B10" s="2" t="s">
        <v>109</v>
      </c>
      <c r="C10" s="47" t="s">
        <v>19</v>
      </c>
      <c r="D10" s="4" t="s">
        <v>13</v>
      </c>
      <c r="E10" s="4" t="s">
        <v>14</v>
      </c>
      <c r="F10" s="4" t="s">
        <v>20</v>
      </c>
      <c r="G10" s="4" t="s">
        <v>54</v>
      </c>
      <c r="H10" s="3">
        <v>172853.74</v>
      </c>
      <c r="I10" s="3">
        <v>0</v>
      </c>
      <c r="J10" s="3">
        <v>0</v>
      </c>
    </row>
    <row r="11" spans="1:14" ht="81.75" customHeight="1" x14ac:dyDescent="0.25">
      <c r="A11" s="2" t="s">
        <v>116</v>
      </c>
      <c r="B11" s="2" t="s">
        <v>108</v>
      </c>
      <c r="C11" s="47" t="s">
        <v>19</v>
      </c>
      <c r="D11" s="4" t="s">
        <v>13</v>
      </c>
      <c r="E11" s="4" t="s">
        <v>14</v>
      </c>
      <c r="F11" s="4" t="s">
        <v>20</v>
      </c>
      <c r="G11" s="4" t="s">
        <v>54</v>
      </c>
      <c r="H11" s="3">
        <v>269215.09999999998</v>
      </c>
      <c r="I11" s="3">
        <v>0</v>
      </c>
      <c r="J11" s="3">
        <v>0</v>
      </c>
    </row>
    <row r="12" spans="1:14" ht="82.5" customHeight="1" x14ac:dyDescent="0.25">
      <c r="A12" s="2" t="s">
        <v>117</v>
      </c>
      <c r="B12" s="2" t="s">
        <v>110</v>
      </c>
      <c r="C12" s="47" t="s">
        <v>19</v>
      </c>
      <c r="D12" s="4" t="s">
        <v>13</v>
      </c>
      <c r="E12" s="4" t="s">
        <v>14</v>
      </c>
      <c r="F12" s="4" t="s">
        <v>20</v>
      </c>
      <c r="G12" s="4" t="s">
        <v>54</v>
      </c>
      <c r="H12" s="3">
        <v>289591</v>
      </c>
      <c r="I12" s="3">
        <v>0</v>
      </c>
      <c r="J12" s="3">
        <v>0</v>
      </c>
    </row>
    <row r="13" spans="1:14" ht="90" x14ac:dyDescent="0.25">
      <c r="A13" s="2" t="s">
        <v>118</v>
      </c>
      <c r="B13" s="2" t="s">
        <v>25</v>
      </c>
      <c r="C13" s="44" t="s">
        <v>19</v>
      </c>
      <c r="D13" s="4" t="s">
        <v>13</v>
      </c>
      <c r="E13" s="4" t="s">
        <v>14</v>
      </c>
      <c r="F13" s="4" t="s">
        <v>20</v>
      </c>
      <c r="G13" s="4" t="s">
        <v>54</v>
      </c>
      <c r="H13" s="3">
        <v>1660318.8</v>
      </c>
      <c r="I13" s="3">
        <v>4201330</v>
      </c>
      <c r="J13" s="3">
        <v>4367470</v>
      </c>
    </row>
    <row r="14" spans="1:14" ht="90" x14ac:dyDescent="0.25">
      <c r="A14" s="2" t="s">
        <v>119</v>
      </c>
      <c r="B14" s="2" t="s">
        <v>107</v>
      </c>
      <c r="C14" s="44" t="s">
        <v>19</v>
      </c>
      <c r="D14" s="4" t="s">
        <v>13</v>
      </c>
      <c r="E14" s="4" t="s">
        <v>14</v>
      </c>
      <c r="F14" s="4" t="s">
        <v>20</v>
      </c>
      <c r="G14" s="4" t="s">
        <v>54</v>
      </c>
      <c r="H14" s="3">
        <v>271455</v>
      </c>
      <c r="I14" s="3">
        <v>0</v>
      </c>
      <c r="J14" s="3">
        <v>0</v>
      </c>
    </row>
    <row r="15" spans="1:14" ht="90" x14ac:dyDescent="0.25">
      <c r="A15" s="2" t="s">
        <v>120</v>
      </c>
      <c r="B15" s="2" t="s">
        <v>127</v>
      </c>
      <c r="C15" s="44" t="s">
        <v>19</v>
      </c>
      <c r="D15" s="4" t="s">
        <v>13</v>
      </c>
      <c r="E15" s="4" t="s">
        <v>14</v>
      </c>
      <c r="F15" s="4" t="s">
        <v>20</v>
      </c>
      <c r="G15" s="4" t="s">
        <v>54</v>
      </c>
      <c r="H15" s="3">
        <v>300000</v>
      </c>
      <c r="I15" s="3">
        <v>0</v>
      </c>
      <c r="J15" s="3">
        <v>0</v>
      </c>
    </row>
    <row r="16" spans="1:14" ht="90" x14ac:dyDescent="0.25">
      <c r="A16" s="2" t="s">
        <v>121</v>
      </c>
      <c r="B16" s="2" t="s">
        <v>27</v>
      </c>
      <c r="C16" s="44" t="s">
        <v>19</v>
      </c>
      <c r="D16" s="4" t="s">
        <v>13</v>
      </c>
      <c r="E16" s="4" t="s">
        <v>14</v>
      </c>
      <c r="F16" s="4" t="s">
        <v>20</v>
      </c>
      <c r="G16" s="4" t="s">
        <v>54</v>
      </c>
      <c r="H16" s="3">
        <v>119000</v>
      </c>
      <c r="I16" s="3">
        <v>0</v>
      </c>
      <c r="J16" s="3">
        <v>0</v>
      </c>
    </row>
    <row r="17" spans="1:10" ht="90" x14ac:dyDescent="0.25">
      <c r="A17" s="2" t="s">
        <v>122</v>
      </c>
      <c r="B17" s="2" t="s">
        <v>106</v>
      </c>
      <c r="C17" s="44" t="s">
        <v>19</v>
      </c>
      <c r="D17" s="4" t="s">
        <v>13</v>
      </c>
      <c r="E17" s="4" t="s">
        <v>14</v>
      </c>
      <c r="F17" s="4" t="s">
        <v>20</v>
      </c>
      <c r="G17" s="4" t="s">
        <v>54</v>
      </c>
      <c r="H17" s="3">
        <v>623952</v>
      </c>
      <c r="I17" s="32">
        <v>0</v>
      </c>
      <c r="J17" s="3">
        <v>0</v>
      </c>
    </row>
    <row r="18" spans="1:10" ht="90" x14ac:dyDescent="0.25">
      <c r="A18" s="2" t="s">
        <v>123</v>
      </c>
      <c r="B18" s="16" t="s">
        <v>113</v>
      </c>
      <c r="C18" s="48" t="s">
        <v>19</v>
      </c>
      <c r="D18" s="4" t="s">
        <v>13</v>
      </c>
      <c r="E18" s="4" t="s">
        <v>14</v>
      </c>
      <c r="F18" s="4" t="s">
        <v>20</v>
      </c>
      <c r="G18" s="4" t="s">
        <v>54</v>
      </c>
      <c r="H18" s="30">
        <v>345609</v>
      </c>
      <c r="I18" s="3">
        <v>0</v>
      </c>
      <c r="J18" s="3">
        <v>0</v>
      </c>
    </row>
    <row r="19" spans="1:10" ht="90" x14ac:dyDescent="0.25">
      <c r="A19" s="2" t="s">
        <v>129</v>
      </c>
      <c r="B19" s="16" t="s">
        <v>111</v>
      </c>
      <c r="C19" s="47" t="s">
        <v>19</v>
      </c>
      <c r="D19" s="4" t="s">
        <v>13</v>
      </c>
      <c r="E19" s="4" t="s">
        <v>14</v>
      </c>
      <c r="F19" s="4" t="s">
        <v>20</v>
      </c>
      <c r="G19" s="4" t="s">
        <v>54</v>
      </c>
      <c r="H19" s="30">
        <v>143051.9</v>
      </c>
      <c r="I19" s="3">
        <v>0</v>
      </c>
      <c r="J19" s="3">
        <v>0</v>
      </c>
    </row>
    <row r="20" spans="1:10" s="45" customFormat="1" ht="90" x14ac:dyDescent="0.25">
      <c r="A20" s="2" t="s">
        <v>124</v>
      </c>
      <c r="B20" s="16" t="s">
        <v>126</v>
      </c>
      <c r="C20" s="53" t="s">
        <v>19</v>
      </c>
      <c r="D20" s="4" t="s">
        <v>13</v>
      </c>
      <c r="E20" s="4" t="s">
        <v>14</v>
      </c>
      <c r="F20" s="4" t="s">
        <v>20</v>
      </c>
      <c r="G20" s="4" t="s">
        <v>54</v>
      </c>
      <c r="H20" s="3">
        <v>215418</v>
      </c>
      <c r="I20" s="3">
        <v>0</v>
      </c>
      <c r="J20" s="3">
        <v>0</v>
      </c>
    </row>
    <row r="21" spans="1:10" s="45" customFormat="1" ht="111.75" customHeight="1" x14ac:dyDescent="0.25">
      <c r="A21" s="2" t="s">
        <v>130</v>
      </c>
      <c r="B21" s="61" t="s">
        <v>136</v>
      </c>
      <c r="C21" s="53" t="s">
        <v>19</v>
      </c>
      <c r="D21" s="4" t="s">
        <v>13</v>
      </c>
      <c r="E21" s="4" t="s">
        <v>14</v>
      </c>
      <c r="F21" s="4" t="s">
        <v>20</v>
      </c>
      <c r="G21" s="4" t="s">
        <v>54</v>
      </c>
      <c r="H21" s="55">
        <v>254506</v>
      </c>
      <c r="I21" s="55">
        <v>0</v>
      </c>
      <c r="J21" s="55">
        <v>0</v>
      </c>
    </row>
    <row r="22" spans="1:10" s="45" customFormat="1" ht="78.75" customHeight="1" x14ac:dyDescent="0.25">
      <c r="A22" s="2" t="s">
        <v>131</v>
      </c>
      <c r="B22" s="16" t="s">
        <v>137</v>
      </c>
      <c r="C22" s="53" t="s">
        <v>19</v>
      </c>
      <c r="D22" s="4" t="s">
        <v>13</v>
      </c>
      <c r="E22" s="4" t="s">
        <v>14</v>
      </c>
      <c r="F22" s="4" t="s">
        <v>20</v>
      </c>
      <c r="G22" s="4" t="s">
        <v>54</v>
      </c>
      <c r="H22" s="63">
        <v>390989</v>
      </c>
      <c r="I22" s="56">
        <v>0</v>
      </c>
      <c r="J22" s="56">
        <v>0</v>
      </c>
    </row>
    <row r="23" spans="1:10" s="45" customFormat="1" ht="65.25" customHeight="1" x14ac:dyDescent="0.25">
      <c r="A23" s="2" t="s">
        <v>132</v>
      </c>
      <c r="B23" s="58" t="s">
        <v>128</v>
      </c>
      <c r="C23" s="54" t="s">
        <v>19</v>
      </c>
      <c r="D23" s="4" t="s">
        <v>13</v>
      </c>
      <c r="E23" s="4" t="s">
        <v>14</v>
      </c>
      <c r="F23" s="4" t="s">
        <v>20</v>
      </c>
      <c r="G23" s="4" t="s">
        <v>54</v>
      </c>
      <c r="H23" s="64">
        <v>175000</v>
      </c>
      <c r="I23" s="59">
        <v>0</v>
      </c>
      <c r="J23" s="59">
        <v>0</v>
      </c>
    </row>
    <row r="24" spans="1:10" s="45" customFormat="1" ht="81" customHeight="1" x14ac:dyDescent="0.25">
      <c r="A24" s="2" t="s">
        <v>133</v>
      </c>
      <c r="B24" s="16" t="s">
        <v>143</v>
      </c>
      <c r="C24" s="60" t="s">
        <v>19</v>
      </c>
      <c r="D24" s="4" t="s">
        <v>13</v>
      </c>
      <c r="E24" s="4" t="s">
        <v>14</v>
      </c>
      <c r="F24" s="4" t="s">
        <v>20</v>
      </c>
      <c r="G24" s="4" t="s">
        <v>54</v>
      </c>
      <c r="H24" s="3">
        <v>34785.160000000003</v>
      </c>
      <c r="I24" s="3">
        <v>0</v>
      </c>
      <c r="J24" s="3">
        <v>0</v>
      </c>
    </row>
    <row r="25" spans="1:10" s="45" customFormat="1" ht="80.25" customHeight="1" x14ac:dyDescent="0.25">
      <c r="A25" s="2" t="s">
        <v>138</v>
      </c>
      <c r="B25" s="16" t="s">
        <v>142</v>
      </c>
      <c r="C25" s="60" t="s">
        <v>19</v>
      </c>
      <c r="D25" s="4" t="s">
        <v>13</v>
      </c>
      <c r="E25" s="4" t="s">
        <v>14</v>
      </c>
      <c r="F25" s="4" t="s">
        <v>20</v>
      </c>
      <c r="G25" s="4" t="s">
        <v>54</v>
      </c>
      <c r="H25" s="3">
        <v>25791.14</v>
      </c>
      <c r="I25" s="3">
        <v>0</v>
      </c>
      <c r="J25" s="3">
        <v>0</v>
      </c>
    </row>
    <row r="26" spans="1:10" s="45" customFormat="1" ht="111.75" customHeight="1" x14ac:dyDescent="0.25">
      <c r="A26" s="2" t="s">
        <v>140</v>
      </c>
      <c r="B26" s="16" t="s">
        <v>144</v>
      </c>
      <c r="C26" s="49" t="s">
        <v>19</v>
      </c>
      <c r="D26" s="4" t="s">
        <v>13</v>
      </c>
      <c r="E26" s="4" t="s">
        <v>14</v>
      </c>
      <c r="F26" s="4" t="s">
        <v>20</v>
      </c>
      <c r="G26" s="4" t="s">
        <v>54</v>
      </c>
      <c r="H26" s="3">
        <v>26094.560000000001</v>
      </c>
      <c r="I26" s="3">
        <v>0</v>
      </c>
      <c r="J26" s="3">
        <v>0</v>
      </c>
    </row>
    <row r="27" spans="1:10" s="45" customFormat="1" ht="111.75" customHeight="1" x14ac:dyDescent="0.25">
      <c r="A27" s="2" t="s">
        <v>141</v>
      </c>
      <c r="B27" s="16" t="s">
        <v>139</v>
      </c>
      <c r="C27" s="60" t="s">
        <v>19</v>
      </c>
      <c r="D27" s="4" t="s">
        <v>13</v>
      </c>
      <c r="E27" s="4" t="s">
        <v>14</v>
      </c>
      <c r="F27" s="4" t="s">
        <v>20</v>
      </c>
      <c r="G27" s="4" t="s">
        <v>54</v>
      </c>
      <c r="H27" s="30">
        <v>202195</v>
      </c>
      <c r="I27" s="3">
        <v>0</v>
      </c>
      <c r="J27" s="3">
        <v>0</v>
      </c>
    </row>
    <row r="28" spans="1:10" s="45" customFormat="1" ht="90.75" customHeight="1" x14ac:dyDescent="0.25">
      <c r="A28" s="62" t="s">
        <v>24</v>
      </c>
      <c r="B28" s="73" t="s">
        <v>145</v>
      </c>
      <c r="C28" s="66" t="s">
        <v>19</v>
      </c>
      <c r="D28" s="67" t="s">
        <v>13</v>
      </c>
      <c r="E28" s="67" t="s">
        <v>14</v>
      </c>
      <c r="F28" s="74" t="s">
        <v>165</v>
      </c>
      <c r="G28" s="67"/>
      <c r="H28" s="75">
        <f>SUM(H29+H31+H33+H35)</f>
        <v>4010883</v>
      </c>
      <c r="I28" s="69">
        <v>0</v>
      </c>
      <c r="J28" s="68">
        <v>0</v>
      </c>
    </row>
    <row r="29" spans="1:10" s="45" customFormat="1" ht="81" customHeight="1" x14ac:dyDescent="0.25">
      <c r="A29" s="65" t="s">
        <v>76</v>
      </c>
      <c r="B29" s="73" t="s">
        <v>146</v>
      </c>
      <c r="C29" s="66" t="s">
        <v>19</v>
      </c>
      <c r="D29" s="67" t="s">
        <v>13</v>
      </c>
      <c r="E29" s="67" t="s">
        <v>14</v>
      </c>
      <c r="F29" s="74" t="s">
        <v>156</v>
      </c>
      <c r="G29" s="67"/>
      <c r="H29" s="75">
        <f>SUM(H30)</f>
        <v>1330176</v>
      </c>
      <c r="I29" s="68">
        <v>0</v>
      </c>
      <c r="J29" s="68">
        <v>0</v>
      </c>
    </row>
    <row r="30" spans="1:10" s="45" customFormat="1" ht="111.75" customHeight="1" x14ac:dyDescent="0.25">
      <c r="A30" s="65" t="s">
        <v>77</v>
      </c>
      <c r="B30" s="73" t="s">
        <v>147</v>
      </c>
      <c r="C30" s="66" t="s">
        <v>19</v>
      </c>
      <c r="D30" s="67" t="s">
        <v>13</v>
      </c>
      <c r="E30" s="67" t="s">
        <v>14</v>
      </c>
      <c r="F30" s="74" t="s">
        <v>156</v>
      </c>
      <c r="G30" s="67" t="s">
        <v>54</v>
      </c>
      <c r="H30" s="75">
        <v>1330176</v>
      </c>
      <c r="I30" s="68">
        <v>0</v>
      </c>
      <c r="J30" s="68">
        <v>0</v>
      </c>
    </row>
    <row r="31" spans="1:10" s="45" customFormat="1" ht="92.25" customHeight="1" x14ac:dyDescent="0.25">
      <c r="A31" s="65" t="s">
        <v>78</v>
      </c>
      <c r="B31" s="73" t="s">
        <v>148</v>
      </c>
      <c r="C31" s="66" t="s">
        <v>19</v>
      </c>
      <c r="D31" s="67" t="s">
        <v>13</v>
      </c>
      <c r="E31" s="67" t="s">
        <v>14</v>
      </c>
      <c r="F31" s="74" t="s">
        <v>157</v>
      </c>
      <c r="G31" s="67"/>
      <c r="H31" s="75">
        <f>SUM(H32)</f>
        <v>1218700</v>
      </c>
      <c r="I31" s="68">
        <v>0</v>
      </c>
      <c r="J31" s="68">
        <v>0</v>
      </c>
    </row>
    <row r="32" spans="1:10" s="45" customFormat="1" ht="66.75" customHeight="1" x14ac:dyDescent="0.25">
      <c r="A32" s="65" t="s">
        <v>79</v>
      </c>
      <c r="B32" s="73" t="s">
        <v>147</v>
      </c>
      <c r="C32" s="66" t="s">
        <v>19</v>
      </c>
      <c r="D32" s="67" t="s">
        <v>13</v>
      </c>
      <c r="E32" s="67" t="s">
        <v>14</v>
      </c>
      <c r="F32" s="74" t="s">
        <v>157</v>
      </c>
      <c r="G32" s="67" t="s">
        <v>54</v>
      </c>
      <c r="H32" s="75">
        <v>1218700</v>
      </c>
      <c r="I32" s="68">
        <v>0</v>
      </c>
      <c r="J32" s="68">
        <v>0</v>
      </c>
    </row>
    <row r="33" spans="1:10" s="45" customFormat="1" ht="111.75" customHeight="1" x14ac:dyDescent="0.25">
      <c r="A33" s="65" t="s">
        <v>80</v>
      </c>
      <c r="B33" s="73" t="s">
        <v>149</v>
      </c>
      <c r="C33" s="66" t="s">
        <v>19</v>
      </c>
      <c r="D33" s="67" t="s">
        <v>13</v>
      </c>
      <c r="E33" s="67" t="s">
        <v>14</v>
      </c>
      <c r="F33" s="74" t="s">
        <v>158</v>
      </c>
      <c r="G33" s="67"/>
      <c r="H33" s="75">
        <f>SUM(H34)</f>
        <v>830670</v>
      </c>
      <c r="I33" s="68">
        <v>0</v>
      </c>
      <c r="J33" s="68">
        <v>0</v>
      </c>
    </row>
    <row r="34" spans="1:10" s="45" customFormat="1" ht="59.25" customHeight="1" x14ac:dyDescent="0.25">
      <c r="A34" s="65" t="s">
        <v>81</v>
      </c>
      <c r="B34" s="73" t="s">
        <v>147</v>
      </c>
      <c r="C34" s="66" t="s">
        <v>19</v>
      </c>
      <c r="D34" s="67" t="s">
        <v>13</v>
      </c>
      <c r="E34" s="67" t="s">
        <v>14</v>
      </c>
      <c r="F34" s="74" t="s">
        <v>158</v>
      </c>
      <c r="G34" s="67" t="s">
        <v>54</v>
      </c>
      <c r="H34" s="75">
        <v>830670</v>
      </c>
      <c r="I34" s="68">
        <v>0</v>
      </c>
      <c r="J34" s="68">
        <v>0</v>
      </c>
    </row>
    <row r="35" spans="1:10" s="45" customFormat="1" ht="21.75" customHeight="1" x14ac:dyDescent="0.25">
      <c r="A35" s="65" t="s">
        <v>166</v>
      </c>
      <c r="B35" s="73" t="s">
        <v>150</v>
      </c>
      <c r="C35" s="66" t="s">
        <v>19</v>
      </c>
      <c r="D35" s="67" t="s">
        <v>13</v>
      </c>
      <c r="E35" s="67" t="s">
        <v>14</v>
      </c>
      <c r="F35" s="74" t="s">
        <v>159</v>
      </c>
      <c r="G35" s="67"/>
      <c r="H35" s="75">
        <f>SUM(H36)</f>
        <v>631337</v>
      </c>
      <c r="I35" s="68">
        <v>0</v>
      </c>
      <c r="J35" s="68">
        <v>0</v>
      </c>
    </row>
    <row r="36" spans="1:10" ht="90" x14ac:dyDescent="0.25">
      <c r="A36" s="65" t="s">
        <v>167</v>
      </c>
      <c r="B36" s="73" t="s">
        <v>147</v>
      </c>
      <c r="C36" s="66" t="s">
        <v>19</v>
      </c>
      <c r="D36" s="67" t="s">
        <v>13</v>
      </c>
      <c r="E36" s="67" t="s">
        <v>14</v>
      </c>
      <c r="F36" s="74" t="s">
        <v>159</v>
      </c>
      <c r="G36" s="67" t="s">
        <v>54</v>
      </c>
      <c r="H36" s="75">
        <v>631337</v>
      </c>
      <c r="I36" s="68">
        <v>0</v>
      </c>
      <c r="J36" s="68">
        <v>0</v>
      </c>
    </row>
    <row r="37" spans="1:10" ht="89.25" customHeight="1" x14ac:dyDescent="0.25">
      <c r="A37" s="62" t="s">
        <v>99</v>
      </c>
      <c r="B37" s="73" t="s">
        <v>151</v>
      </c>
      <c r="C37" s="66" t="s">
        <v>19</v>
      </c>
      <c r="D37" s="67" t="s">
        <v>13</v>
      </c>
      <c r="E37" s="67" t="s">
        <v>14</v>
      </c>
      <c r="F37" s="74" t="s">
        <v>160</v>
      </c>
      <c r="G37" s="67"/>
      <c r="H37" s="75">
        <f>SUM(H38+H40+H42+H44)</f>
        <v>2673785</v>
      </c>
      <c r="I37" s="68">
        <v>0</v>
      </c>
      <c r="J37" s="68">
        <v>0</v>
      </c>
    </row>
    <row r="38" spans="1:10" ht="89.25" customHeight="1" x14ac:dyDescent="0.25">
      <c r="A38" s="65" t="s">
        <v>100</v>
      </c>
      <c r="B38" s="73" t="s">
        <v>152</v>
      </c>
      <c r="C38" s="66" t="s">
        <v>19</v>
      </c>
      <c r="D38" s="67" t="s">
        <v>13</v>
      </c>
      <c r="E38" s="67" t="s">
        <v>14</v>
      </c>
      <c r="F38" s="74" t="s">
        <v>161</v>
      </c>
      <c r="G38" s="67"/>
      <c r="H38" s="75">
        <f>SUM(H39)</f>
        <v>886710</v>
      </c>
      <c r="I38" s="68">
        <v>0</v>
      </c>
      <c r="J38" s="68">
        <v>0</v>
      </c>
    </row>
    <row r="39" spans="1:10" ht="89.25" customHeight="1" x14ac:dyDescent="0.25">
      <c r="A39" s="65" t="s">
        <v>101</v>
      </c>
      <c r="B39" s="73" t="s">
        <v>147</v>
      </c>
      <c r="C39" s="66" t="s">
        <v>19</v>
      </c>
      <c r="D39" s="67" t="s">
        <v>13</v>
      </c>
      <c r="E39" s="67" t="s">
        <v>14</v>
      </c>
      <c r="F39" s="74" t="s">
        <v>161</v>
      </c>
      <c r="G39" s="67" t="s">
        <v>54</v>
      </c>
      <c r="H39" s="75">
        <v>886710</v>
      </c>
      <c r="I39" s="68">
        <v>0</v>
      </c>
      <c r="J39" s="68">
        <v>0</v>
      </c>
    </row>
    <row r="40" spans="1:10" ht="90.75" customHeight="1" x14ac:dyDescent="0.25">
      <c r="A40" s="65" t="s">
        <v>102</v>
      </c>
      <c r="B40" s="73" t="s">
        <v>153</v>
      </c>
      <c r="C40" s="66" t="s">
        <v>19</v>
      </c>
      <c r="D40" s="67" t="s">
        <v>13</v>
      </c>
      <c r="E40" s="67" t="s">
        <v>14</v>
      </c>
      <c r="F40" s="74" t="s">
        <v>162</v>
      </c>
      <c r="G40" s="67"/>
      <c r="H40" s="75">
        <f>SUM(H41)</f>
        <v>812469</v>
      </c>
      <c r="I40" s="68">
        <v>0</v>
      </c>
      <c r="J40" s="68">
        <v>0</v>
      </c>
    </row>
    <row r="41" spans="1:10" ht="90.75" customHeight="1" x14ac:dyDescent="0.25">
      <c r="A41" s="65" t="s">
        <v>103</v>
      </c>
      <c r="B41" s="73" t="s">
        <v>147</v>
      </c>
      <c r="C41" s="66" t="s">
        <v>19</v>
      </c>
      <c r="D41" s="67" t="s">
        <v>13</v>
      </c>
      <c r="E41" s="67" t="s">
        <v>14</v>
      </c>
      <c r="F41" s="74" t="s">
        <v>162</v>
      </c>
      <c r="G41" s="67" t="s">
        <v>54</v>
      </c>
      <c r="H41" s="75">
        <v>812469</v>
      </c>
      <c r="I41" s="68">
        <v>0</v>
      </c>
      <c r="J41" s="68">
        <v>0</v>
      </c>
    </row>
    <row r="42" spans="1:10" ht="90.75" customHeight="1" x14ac:dyDescent="0.25">
      <c r="A42" s="65" t="s">
        <v>168</v>
      </c>
      <c r="B42" s="73" t="s">
        <v>154</v>
      </c>
      <c r="C42" s="66" t="s">
        <v>19</v>
      </c>
      <c r="D42" s="67" t="s">
        <v>13</v>
      </c>
      <c r="E42" s="67" t="s">
        <v>14</v>
      </c>
      <c r="F42" s="74" t="s">
        <v>163</v>
      </c>
      <c r="G42" s="67"/>
      <c r="H42" s="75">
        <f>SUM(H43)</f>
        <v>553706</v>
      </c>
      <c r="I42" s="68">
        <v>0</v>
      </c>
      <c r="J42" s="68">
        <v>0</v>
      </c>
    </row>
    <row r="43" spans="1:10" ht="90.75" customHeight="1" x14ac:dyDescent="0.25">
      <c r="A43" s="65" t="s">
        <v>169</v>
      </c>
      <c r="B43" s="73" t="s">
        <v>147</v>
      </c>
      <c r="C43" s="66" t="s">
        <v>19</v>
      </c>
      <c r="D43" s="67" t="s">
        <v>13</v>
      </c>
      <c r="E43" s="67" t="s">
        <v>14</v>
      </c>
      <c r="F43" s="74" t="s">
        <v>163</v>
      </c>
      <c r="G43" s="67" t="s">
        <v>54</v>
      </c>
      <c r="H43" s="75">
        <v>553706</v>
      </c>
      <c r="I43" s="68">
        <v>0</v>
      </c>
      <c r="J43" s="68">
        <v>0</v>
      </c>
    </row>
    <row r="44" spans="1:10" ht="90.75" customHeight="1" x14ac:dyDescent="0.25">
      <c r="A44" s="65" t="s">
        <v>170</v>
      </c>
      <c r="B44" s="73" t="s">
        <v>155</v>
      </c>
      <c r="C44" s="66" t="s">
        <v>19</v>
      </c>
      <c r="D44" s="67" t="s">
        <v>13</v>
      </c>
      <c r="E44" s="67" t="s">
        <v>14</v>
      </c>
      <c r="F44" s="74" t="s">
        <v>164</v>
      </c>
      <c r="G44" s="67"/>
      <c r="H44" s="75">
        <f>SUM(H45)</f>
        <v>420900</v>
      </c>
      <c r="I44" s="68">
        <v>0</v>
      </c>
      <c r="J44" s="68">
        <v>0</v>
      </c>
    </row>
    <row r="45" spans="1:10" ht="90.75" customHeight="1" x14ac:dyDescent="0.25">
      <c r="A45" s="65" t="s">
        <v>171</v>
      </c>
      <c r="B45" s="73" t="s">
        <v>147</v>
      </c>
      <c r="C45" s="66" t="s">
        <v>19</v>
      </c>
      <c r="D45" s="67" t="s">
        <v>13</v>
      </c>
      <c r="E45" s="67" t="s">
        <v>14</v>
      </c>
      <c r="F45" s="74" t="s">
        <v>164</v>
      </c>
      <c r="G45" s="67" t="s">
        <v>54</v>
      </c>
      <c r="H45" s="75">
        <v>420900</v>
      </c>
      <c r="I45" s="68">
        <v>0</v>
      </c>
      <c r="J45" s="68">
        <v>0</v>
      </c>
    </row>
    <row r="46" spans="1:10" ht="90" x14ac:dyDescent="0.25">
      <c r="A46" s="2" t="s">
        <v>30</v>
      </c>
      <c r="B46" s="5" t="s">
        <v>31</v>
      </c>
      <c r="C46" s="5" t="s">
        <v>19</v>
      </c>
      <c r="D46" s="6" t="s">
        <v>13</v>
      </c>
      <c r="E46" s="6" t="s">
        <v>14</v>
      </c>
      <c r="F46" s="7" t="s">
        <v>29</v>
      </c>
      <c r="G46" s="6" t="s">
        <v>55</v>
      </c>
      <c r="H46" s="3">
        <f>H47</f>
        <v>7973589.5999999996</v>
      </c>
      <c r="I46" s="3">
        <v>5000000</v>
      </c>
      <c r="J46" s="3">
        <v>5000000</v>
      </c>
    </row>
    <row r="47" spans="1:10" ht="213.75" x14ac:dyDescent="0.25">
      <c r="A47" s="2" t="s">
        <v>34</v>
      </c>
      <c r="B47" s="5" t="s">
        <v>35</v>
      </c>
      <c r="C47" s="5" t="s">
        <v>19</v>
      </c>
      <c r="D47" s="5" t="s">
        <v>13</v>
      </c>
      <c r="E47" s="5" t="s">
        <v>14</v>
      </c>
      <c r="F47" s="16" t="s">
        <v>32</v>
      </c>
      <c r="G47" s="5">
        <v>414</v>
      </c>
      <c r="H47" s="3">
        <f>H48+H49+H50+H51</f>
        <v>7973589.5999999996</v>
      </c>
      <c r="I47" s="3">
        <v>5000000</v>
      </c>
      <c r="J47" s="3">
        <f>J48+J51</f>
        <v>5000000</v>
      </c>
    </row>
    <row r="48" spans="1:10" ht="90" x14ac:dyDescent="0.25">
      <c r="A48" s="2" t="s">
        <v>36</v>
      </c>
      <c r="B48" s="5" t="s">
        <v>125</v>
      </c>
      <c r="C48" s="5" t="s">
        <v>19</v>
      </c>
      <c r="D48" s="5" t="s">
        <v>13</v>
      </c>
      <c r="E48" s="5" t="s">
        <v>14</v>
      </c>
      <c r="F48" s="5" t="s">
        <v>38</v>
      </c>
      <c r="G48" s="20" t="s">
        <v>33</v>
      </c>
      <c r="H48" s="3">
        <v>111279.6</v>
      </c>
      <c r="I48" s="3">
        <v>0</v>
      </c>
      <c r="J48" s="3">
        <v>3000000</v>
      </c>
    </row>
    <row r="49" spans="1:10" ht="90" x14ac:dyDescent="0.25">
      <c r="A49" s="2" t="s">
        <v>36</v>
      </c>
      <c r="B49" s="5" t="s">
        <v>172</v>
      </c>
      <c r="C49" s="5" t="s">
        <v>19</v>
      </c>
      <c r="D49" s="20" t="s">
        <v>13</v>
      </c>
      <c r="E49" s="20" t="s">
        <v>14</v>
      </c>
      <c r="F49" s="5" t="s">
        <v>38</v>
      </c>
      <c r="G49" s="5">
        <v>414</v>
      </c>
      <c r="H49" s="3">
        <v>7732880</v>
      </c>
      <c r="I49" s="3">
        <v>4917680</v>
      </c>
      <c r="J49" s="3">
        <v>0</v>
      </c>
    </row>
    <row r="50" spans="1:10" ht="90" x14ac:dyDescent="0.25">
      <c r="A50" s="2" t="s">
        <v>36</v>
      </c>
      <c r="B50" s="5" t="s">
        <v>173</v>
      </c>
      <c r="C50" s="5" t="s">
        <v>19</v>
      </c>
      <c r="D50" s="20" t="s">
        <v>13</v>
      </c>
      <c r="E50" s="20" t="s">
        <v>14</v>
      </c>
      <c r="F50" s="5" t="s">
        <v>38</v>
      </c>
      <c r="G50" s="5">
        <v>414</v>
      </c>
      <c r="H50" s="3">
        <v>129430</v>
      </c>
      <c r="I50" s="3">
        <v>82320</v>
      </c>
      <c r="J50" s="3">
        <v>0</v>
      </c>
    </row>
    <row r="51" spans="1:10" ht="81" customHeight="1" x14ac:dyDescent="0.25">
      <c r="A51" s="2" t="s">
        <v>37</v>
      </c>
      <c r="B51" s="5" t="s">
        <v>93</v>
      </c>
      <c r="C51" s="5" t="s">
        <v>19</v>
      </c>
      <c r="D51" s="20" t="s">
        <v>13</v>
      </c>
      <c r="E51" s="20" t="s">
        <v>14</v>
      </c>
      <c r="F51" s="5" t="s">
        <v>38</v>
      </c>
      <c r="G51" s="5">
        <v>414</v>
      </c>
      <c r="H51" s="3">
        <v>0</v>
      </c>
      <c r="I51" s="3">
        <v>0</v>
      </c>
      <c r="J51" s="3">
        <v>2000000</v>
      </c>
    </row>
    <row r="52" spans="1:10" ht="73.5" x14ac:dyDescent="0.25">
      <c r="A52" s="36" t="s">
        <v>82</v>
      </c>
      <c r="B52" s="37" t="s">
        <v>112</v>
      </c>
      <c r="C52" s="38" t="s">
        <v>16</v>
      </c>
      <c r="D52" s="39" t="s">
        <v>62</v>
      </c>
      <c r="E52" s="40" t="s">
        <v>63</v>
      </c>
      <c r="F52" s="41">
        <v>1130000000</v>
      </c>
      <c r="G52" s="42"/>
      <c r="H52" s="43">
        <v>1567000</v>
      </c>
      <c r="I52" s="43">
        <v>1567000</v>
      </c>
      <c r="J52" s="43">
        <v>0</v>
      </c>
    </row>
    <row r="53" spans="1:10" ht="90" x14ac:dyDescent="0.25">
      <c r="A53" s="2" t="s">
        <v>17</v>
      </c>
      <c r="B53" s="2" t="s">
        <v>84</v>
      </c>
      <c r="C53" s="44" t="s">
        <v>19</v>
      </c>
      <c r="D53" s="10" t="s">
        <v>62</v>
      </c>
      <c r="E53" s="11" t="s">
        <v>63</v>
      </c>
      <c r="F53" s="9">
        <v>113010000</v>
      </c>
      <c r="G53" s="19"/>
      <c r="H53" s="43">
        <v>1567000</v>
      </c>
      <c r="I53" s="43">
        <v>1567000</v>
      </c>
      <c r="J53" s="3">
        <v>0</v>
      </c>
    </row>
    <row r="54" spans="1:10" ht="90" x14ac:dyDescent="0.25">
      <c r="A54" s="2" t="s">
        <v>85</v>
      </c>
      <c r="B54" s="2" t="s">
        <v>86</v>
      </c>
      <c r="C54" s="44" t="s">
        <v>19</v>
      </c>
      <c r="D54" s="10" t="s">
        <v>62</v>
      </c>
      <c r="E54" s="11" t="s">
        <v>63</v>
      </c>
      <c r="F54" s="9">
        <v>113010000</v>
      </c>
      <c r="G54" s="19"/>
      <c r="H54" s="43">
        <v>1567000</v>
      </c>
      <c r="I54" s="43">
        <v>1567000</v>
      </c>
      <c r="J54" s="3">
        <v>0</v>
      </c>
    </row>
    <row r="55" spans="1:10" ht="90" x14ac:dyDescent="0.25">
      <c r="A55" s="2" t="s">
        <v>69</v>
      </c>
      <c r="B55" s="2" t="s">
        <v>86</v>
      </c>
      <c r="C55" s="44" t="s">
        <v>19</v>
      </c>
      <c r="D55" s="10" t="s">
        <v>62</v>
      </c>
      <c r="E55" s="11" t="s">
        <v>63</v>
      </c>
      <c r="F55" s="9" t="s">
        <v>87</v>
      </c>
      <c r="G55" s="19" t="s">
        <v>54</v>
      </c>
      <c r="H55" s="43">
        <v>1567000</v>
      </c>
      <c r="I55" s="43">
        <v>1567000</v>
      </c>
      <c r="J55" s="3">
        <v>0</v>
      </c>
    </row>
  </sheetData>
  <mergeCells count="7">
    <mergeCell ref="H1:J1"/>
    <mergeCell ref="A2:J2"/>
    <mergeCell ref="A3:A4"/>
    <mergeCell ref="B3:B4"/>
    <mergeCell ref="C3:C4"/>
    <mergeCell ref="D3:G3"/>
    <mergeCell ref="H3:J3"/>
  </mergeCells>
  <pageMargins left="0.7" right="0.7" top="0.75" bottom="0.75" header="0.3" footer="0.3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topLeftCell="A16" zoomScale="130" zoomScaleNormal="130" workbookViewId="0">
      <selection activeCell="I16" sqref="I16"/>
    </sheetView>
  </sheetViews>
  <sheetFormatPr defaultRowHeight="15" x14ac:dyDescent="0.25"/>
  <cols>
    <col min="1" max="1" width="13" customWidth="1"/>
    <col min="2" max="2" width="19" customWidth="1"/>
    <col min="3" max="3" width="15.28515625" customWidth="1"/>
    <col min="4" max="4" width="7.85546875" customWidth="1"/>
    <col min="5" max="5" width="8.140625" customWidth="1"/>
    <col min="6" max="6" width="11.5703125" customWidth="1"/>
    <col min="7" max="7" width="7" style="17" customWidth="1"/>
    <col min="8" max="8" width="13.5703125" customWidth="1"/>
    <col min="9" max="9" width="13.140625" customWidth="1"/>
    <col min="10" max="10" width="13.140625" style="1" customWidth="1"/>
    <col min="11" max="11" width="10.5703125" style="15" bestFit="1" customWidth="1"/>
  </cols>
  <sheetData>
    <row r="1" spans="1:11" ht="77.25" customHeight="1" x14ac:dyDescent="0.25">
      <c r="A1" s="1"/>
      <c r="B1" s="1"/>
      <c r="C1" s="1"/>
      <c r="D1" s="1"/>
      <c r="E1" s="1"/>
      <c r="F1" s="1"/>
      <c r="H1" s="76" t="s">
        <v>88</v>
      </c>
      <c r="I1" s="76"/>
      <c r="J1" s="76"/>
      <c r="K1" s="76"/>
    </row>
    <row r="2" spans="1:11" ht="42.75" customHeight="1" x14ac:dyDescent="0.25">
      <c r="A2" s="77" t="s">
        <v>89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x14ac:dyDescent="0.25">
      <c r="A3" s="78" t="s">
        <v>0</v>
      </c>
      <c r="B3" s="79" t="s">
        <v>1</v>
      </c>
      <c r="C3" s="81" t="s">
        <v>2</v>
      </c>
      <c r="D3" s="83" t="s">
        <v>3</v>
      </c>
      <c r="E3" s="84"/>
      <c r="F3" s="84"/>
      <c r="G3" s="85"/>
      <c r="H3" s="86"/>
      <c r="I3" s="86"/>
      <c r="J3" s="86"/>
      <c r="K3" s="87"/>
    </row>
    <row r="4" spans="1:11" x14ac:dyDescent="0.25">
      <c r="A4" s="78"/>
      <c r="B4" s="80"/>
      <c r="C4" s="82"/>
      <c r="D4" s="8" t="s">
        <v>4</v>
      </c>
      <c r="E4" s="8" t="s">
        <v>5</v>
      </c>
      <c r="F4" s="8" t="s">
        <v>6</v>
      </c>
      <c r="G4" s="18" t="s">
        <v>7</v>
      </c>
      <c r="H4" s="8" t="s">
        <v>9</v>
      </c>
      <c r="I4" s="8" t="s">
        <v>90</v>
      </c>
      <c r="J4" s="14">
        <v>2022</v>
      </c>
      <c r="K4" s="3">
        <v>2023</v>
      </c>
    </row>
    <row r="5" spans="1:11" ht="78.75" x14ac:dyDescent="0.25">
      <c r="A5" s="9" t="s">
        <v>10</v>
      </c>
      <c r="B5" s="22" t="s">
        <v>11</v>
      </c>
      <c r="C5" s="9" t="s">
        <v>12</v>
      </c>
      <c r="D5" s="10" t="s">
        <v>13</v>
      </c>
      <c r="E5" s="11" t="s">
        <v>14</v>
      </c>
      <c r="F5" s="9">
        <v>1100000000</v>
      </c>
      <c r="G5" s="19"/>
      <c r="H5" s="3">
        <f>H6+H35</f>
        <v>9474167.4600000009</v>
      </c>
      <c r="I5" s="3">
        <f>I6+I35</f>
        <v>9770690</v>
      </c>
      <c r="J5" s="3">
        <v>9364494</v>
      </c>
      <c r="K5" s="3">
        <v>9364494</v>
      </c>
    </row>
    <row r="6" spans="1:11" ht="45" x14ac:dyDescent="0.25">
      <c r="A6" s="2" t="s">
        <v>15</v>
      </c>
      <c r="B6" s="2" t="s">
        <v>65</v>
      </c>
      <c r="C6" s="29" t="s">
        <v>16</v>
      </c>
      <c r="D6" s="12" t="s">
        <v>13</v>
      </c>
      <c r="E6" s="4" t="s">
        <v>14</v>
      </c>
      <c r="F6" s="13">
        <v>11201000</v>
      </c>
      <c r="G6" s="4" t="s">
        <v>55</v>
      </c>
      <c r="H6" s="3">
        <f>H7+H22</f>
        <v>9020048.4600000009</v>
      </c>
      <c r="I6" s="3">
        <f>I7+I22</f>
        <v>9770690</v>
      </c>
      <c r="J6" s="3">
        <f>J7+J22</f>
        <v>13864494</v>
      </c>
      <c r="K6" s="3">
        <f>K9+K11</f>
        <v>4644494</v>
      </c>
    </row>
    <row r="7" spans="1:11" ht="90" x14ac:dyDescent="0.25">
      <c r="A7" s="2" t="s">
        <v>73</v>
      </c>
      <c r="B7" s="2" t="s">
        <v>18</v>
      </c>
      <c r="C7" s="29" t="s">
        <v>19</v>
      </c>
      <c r="D7" s="13" t="s">
        <v>13</v>
      </c>
      <c r="E7" s="4" t="s">
        <v>14</v>
      </c>
      <c r="F7" s="13">
        <v>11201000</v>
      </c>
      <c r="G7" s="4" t="s">
        <v>55</v>
      </c>
      <c r="H7" s="3">
        <f>H8+H9</f>
        <v>3351817.46</v>
      </c>
      <c r="I7" s="3">
        <f>I8+I9+I16</f>
        <v>6070690</v>
      </c>
      <c r="J7" s="3">
        <f>J9+J11</f>
        <v>8864494</v>
      </c>
      <c r="K7" s="3">
        <v>4682247</v>
      </c>
    </row>
    <row r="8" spans="1:11" ht="90" x14ac:dyDescent="0.25">
      <c r="A8" s="2" t="s">
        <v>22</v>
      </c>
      <c r="B8" s="2" t="s">
        <v>23</v>
      </c>
      <c r="C8" s="29" t="s">
        <v>19</v>
      </c>
      <c r="D8" s="4" t="s">
        <v>13</v>
      </c>
      <c r="E8" s="4" t="s">
        <v>14</v>
      </c>
      <c r="F8" s="13" t="s">
        <v>53</v>
      </c>
      <c r="G8" s="4" t="s">
        <v>74</v>
      </c>
      <c r="H8" s="30">
        <v>433946</v>
      </c>
      <c r="I8" s="30">
        <v>433946</v>
      </c>
      <c r="J8" s="31">
        <v>0</v>
      </c>
      <c r="K8" s="3">
        <v>0</v>
      </c>
    </row>
    <row r="9" spans="1:11" s="1" customFormat="1" ht="90" x14ac:dyDescent="0.25">
      <c r="A9" s="2" t="s">
        <v>24</v>
      </c>
      <c r="B9" s="2" t="s">
        <v>21</v>
      </c>
      <c r="C9" s="29" t="s">
        <v>19</v>
      </c>
      <c r="D9" s="4" t="s">
        <v>13</v>
      </c>
      <c r="E9" s="4" t="s">
        <v>14</v>
      </c>
      <c r="F9" s="13" t="s">
        <v>20</v>
      </c>
      <c r="G9" s="4" t="s">
        <v>55</v>
      </c>
      <c r="H9" s="3">
        <v>2917871.46</v>
      </c>
      <c r="I9" s="30">
        <f>I10+I11+I12+I13+I14+I15</f>
        <v>3297159</v>
      </c>
      <c r="J9" s="3">
        <v>4682247</v>
      </c>
      <c r="K9" s="3">
        <v>462247</v>
      </c>
    </row>
    <row r="10" spans="1:11" ht="56.25" x14ac:dyDescent="0.25">
      <c r="A10" s="2" t="s">
        <v>76</v>
      </c>
      <c r="B10" s="2" t="s">
        <v>23</v>
      </c>
      <c r="C10" s="29" t="s">
        <v>56</v>
      </c>
      <c r="D10" s="4" t="s">
        <v>13</v>
      </c>
      <c r="E10" s="4" t="s">
        <v>14</v>
      </c>
      <c r="F10" s="13" t="s">
        <v>75</v>
      </c>
      <c r="G10" s="4" t="s">
        <v>54</v>
      </c>
      <c r="H10" s="3">
        <v>500000</v>
      </c>
      <c r="I10" s="3">
        <v>800000</v>
      </c>
      <c r="J10" s="3">
        <v>800000</v>
      </c>
      <c r="K10" s="3">
        <v>800000</v>
      </c>
    </row>
    <row r="11" spans="1:11" ht="90" x14ac:dyDescent="0.25">
      <c r="A11" s="2" t="s">
        <v>77</v>
      </c>
      <c r="B11" s="2" t="s">
        <v>25</v>
      </c>
      <c r="C11" s="29" t="s">
        <v>19</v>
      </c>
      <c r="D11" s="4" t="s">
        <v>13</v>
      </c>
      <c r="E11" s="4" t="s">
        <v>14</v>
      </c>
      <c r="F11" s="4" t="s">
        <v>20</v>
      </c>
      <c r="G11" s="4" t="s">
        <v>54</v>
      </c>
      <c r="H11" s="30">
        <v>593172</v>
      </c>
      <c r="I11" s="30">
        <v>1997159</v>
      </c>
      <c r="J11" s="3">
        <v>4182247</v>
      </c>
      <c r="K11" s="3">
        <v>4182247</v>
      </c>
    </row>
    <row r="12" spans="1:11" ht="90" x14ac:dyDescent="0.25">
      <c r="A12" s="2" t="s">
        <v>78</v>
      </c>
      <c r="B12" s="2" t="s">
        <v>26</v>
      </c>
      <c r="C12" s="29" t="s">
        <v>19</v>
      </c>
      <c r="D12" s="4" t="s">
        <v>13</v>
      </c>
      <c r="E12" s="4" t="s">
        <v>14</v>
      </c>
      <c r="F12" s="4" t="s">
        <v>20</v>
      </c>
      <c r="G12" s="4" t="s">
        <v>54</v>
      </c>
      <c r="H12" s="3">
        <v>0</v>
      </c>
      <c r="I12" s="3">
        <v>100000</v>
      </c>
      <c r="J12" s="3">
        <v>0</v>
      </c>
      <c r="K12" s="3">
        <v>0</v>
      </c>
    </row>
    <row r="13" spans="1:11" ht="90" x14ac:dyDescent="0.25">
      <c r="A13" s="2" t="s">
        <v>79</v>
      </c>
      <c r="B13" s="2" t="s">
        <v>72</v>
      </c>
      <c r="C13" s="29" t="s">
        <v>19</v>
      </c>
      <c r="D13" s="4" t="s">
        <v>13</v>
      </c>
      <c r="E13" s="4" t="s">
        <v>14</v>
      </c>
      <c r="F13" s="4" t="s">
        <v>20</v>
      </c>
      <c r="G13" s="4" t="s">
        <v>54</v>
      </c>
      <c r="H13" s="3">
        <v>376508.46</v>
      </c>
      <c r="I13" s="3">
        <v>100000</v>
      </c>
      <c r="J13" s="3">
        <v>0</v>
      </c>
      <c r="K13" s="3">
        <v>0</v>
      </c>
    </row>
    <row r="14" spans="1:11" ht="90" x14ac:dyDescent="0.25">
      <c r="A14" s="2" t="s">
        <v>80</v>
      </c>
      <c r="B14" s="2" t="s">
        <v>27</v>
      </c>
      <c r="C14" s="29" t="s">
        <v>19</v>
      </c>
      <c r="D14" s="4" t="s">
        <v>13</v>
      </c>
      <c r="E14" s="4" t="s">
        <v>14</v>
      </c>
      <c r="F14" s="4" t="s">
        <v>20</v>
      </c>
      <c r="G14" s="4" t="s">
        <v>54</v>
      </c>
      <c r="H14" s="3">
        <v>0</v>
      </c>
      <c r="I14" s="3">
        <v>100000</v>
      </c>
      <c r="J14" s="3">
        <v>0</v>
      </c>
      <c r="K14" s="3">
        <v>0</v>
      </c>
    </row>
    <row r="15" spans="1:11" s="1" customFormat="1" ht="90" x14ac:dyDescent="0.25">
      <c r="A15" s="2" t="s">
        <v>81</v>
      </c>
      <c r="B15" s="2" t="s">
        <v>52</v>
      </c>
      <c r="C15" s="29" t="s">
        <v>19</v>
      </c>
      <c r="D15" s="4" t="s">
        <v>13</v>
      </c>
      <c r="E15" s="4" t="s">
        <v>14</v>
      </c>
      <c r="F15" s="4" t="s">
        <v>20</v>
      </c>
      <c r="G15" s="4" t="s">
        <v>54</v>
      </c>
      <c r="H15" s="3">
        <v>0</v>
      </c>
      <c r="I15" s="3">
        <v>200000</v>
      </c>
      <c r="J15" s="32">
        <v>0</v>
      </c>
      <c r="K15" s="3">
        <v>0</v>
      </c>
    </row>
    <row r="16" spans="1:11" s="45" customFormat="1" ht="90" x14ac:dyDescent="0.25">
      <c r="A16" s="2" t="s">
        <v>99</v>
      </c>
      <c r="B16" s="2" t="s">
        <v>104</v>
      </c>
      <c r="C16" s="44" t="s">
        <v>19</v>
      </c>
      <c r="D16" s="4" t="s">
        <v>13</v>
      </c>
      <c r="E16" s="4" t="s">
        <v>14</v>
      </c>
      <c r="F16" s="13" t="s">
        <v>97</v>
      </c>
      <c r="G16" s="4" t="s">
        <v>98</v>
      </c>
      <c r="H16" s="3">
        <v>0</v>
      </c>
      <c r="I16" s="3">
        <f>I17+I18+I19+I20</f>
        <v>2339585</v>
      </c>
      <c r="J16" s="32">
        <v>0</v>
      </c>
      <c r="K16" s="3">
        <v>0</v>
      </c>
    </row>
    <row r="17" spans="1:11" s="45" customFormat="1" ht="111.75" customHeight="1" x14ac:dyDescent="0.25">
      <c r="A17" s="2" t="s">
        <v>100</v>
      </c>
      <c r="B17" s="2" t="s">
        <v>91</v>
      </c>
      <c r="C17" s="44" t="s">
        <v>19</v>
      </c>
      <c r="D17" s="4" t="s">
        <v>13</v>
      </c>
      <c r="E17" s="4" t="s">
        <v>14</v>
      </c>
      <c r="F17" s="13" t="s">
        <v>97</v>
      </c>
      <c r="G17" s="4" t="s">
        <v>98</v>
      </c>
      <c r="H17" s="3">
        <v>0</v>
      </c>
      <c r="I17" s="3">
        <v>484506</v>
      </c>
      <c r="J17" s="3">
        <v>0</v>
      </c>
      <c r="K17" s="3">
        <v>0</v>
      </c>
    </row>
    <row r="18" spans="1:11" s="45" customFormat="1" ht="111.75" customHeight="1" x14ac:dyDescent="0.25">
      <c r="A18" s="2" t="s">
        <v>101</v>
      </c>
      <c r="B18" s="2" t="s">
        <v>94</v>
      </c>
      <c r="C18" s="44" t="s">
        <v>19</v>
      </c>
      <c r="D18" s="4" t="s">
        <v>13</v>
      </c>
      <c r="E18" s="4" t="s">
        <v>14</v>
      </c>
      <c r="F18" s="13" t="s">
        <v>97</v>
      </c>
      <c r="G18" s="4" t="s">
        <v>98</v>
      </c>
      <c r="H18" s="3">
        <v>0</v>
      </c>
      <c r="I18" s="3">
        <v>368300</v>
      </c>
      <c r="J18" s="3">
        <v>0</v>
      </c>
      <c r="K18" s="3">
        <v>0</v>
      </c>
    </row>
    <row r="19" spans="1:11" s="45" customFormat="1" ht="111.75" customHeight="1" x14ac:dyDescent="0.25">
      <c r="A19" s="2" t="s">
        <v>102</v>
      </c>
      <c r="B19" s="2" t="s">
        <v>95</v>
      </c>
      <c r="C19" s="44" t="s">
        <v>19</v>
      </c>
      <c r="D19" s="4" t="s">
        <v>13</v>
      </c>
      <c r="E19" s="4" t="s">
        <v>14</v>
      </c>
      <c r="F19" s="13" t="s">
        <v>97</v>
      </c>
      <c r="G19" s="4" t="s">
        <v>98</v>
      </c>
      <c r="H19" s="3">
        <v>0</v>
      </c>
      <c r="I19" s="3">
        <v>775910</v>
      </c>
      <c r="J19" s="3">
        <v>0</v>
      </c>
      <c r="K19" s="3">
        <v>0</v>
      </c>
    </row>
    <row r="20" spans="1:11" s="45" customFormat="1" ht="111.75" customHeight="1" x14ac:dyDescent="0.25">
      <c r="A20" s="2" t="s">
        <v>103</v>
      </c>
      <c r="B20" s="2" t="s">
        <v>96</v>
      </c>
      <c r="C20" s="44" t="s">
        <v>19</v>
      </c>
      <c r="D20" s="4" t="s">
        <v>13</v>
      </c>
      <c r="E20" s="4" t="s">
        <v>14</v>
      </c>
      <c r="F20" s="13" t="s">
        <v>97</v>
      </c>
      <c r="G20" s="4" t="s">
        <v>98</v>
      </c>
      <c r="H20" s="3">
        <v>0</v>
      </c>
      <c r="I20" s="3">
        <v>710869</v>
      </c>
      <c r="J20" s="3">
        <v>0</v>
      </c>
      <c r="K20" s="3">
        <v>0</v>
      </c>
    </row>
    <row r="21" spans="1:11" ht="56.25" x14ac:dyDescent="0.25">
      <c r="A21" s="2" t="s">
        <v>17</v>
      </c>
      <c r="B21" s="16" t="s">
        <v>28</v>
      </c>
      <c r="C21" s="21" t="s">
        <v>16</v>
      </c>
      <c r="D21" s="4" t="s">
        <v>13</v>
      </c>
      <c r="E21" s="4" t="s">
        <v>14</v>
      </c>
      <c r="F21" s="4" t="s">
        <v>29</v>
      </c>
      <c r="G21" s="4"/>
      <c r="H21" s="3">
        <v>5668231</v>
      </c>
      <c r="I21" s="3">
        <f>I22</f>
        <v>3700000</v>
      </c>
      <c r="J21" s="3">
        <f>J22</f>
        <v>5000000</v>
      </c>
      <c r="K21" s="3">
        <f>K22</f>
        <v>5000000</v>
      </c>
    </row>
    <row r="22" spans="1:11" ht="90" x14ac:dyDescent="0.25">
      <c r="A22" s="2" t="s">
        <v>30</v>
      </c>
      <c r="B22" s="5" t="s">
        <v>31</v>
      </c>
      <c r="C22" s="5" t="s">
        <v>19</v>
      </c>
      <c r="D22" s="6" t="s">
        <v>13</v>
      </c>
      <c r="E22" s="6" t="s">
        <v>14</v>
      </c>
      <c r="F22" s="7" t="s">
        <v>29</v>
      </c>
      <c r="G22" s="6" t="s">
        <v>55</v>
      </c>
      <c r="H22" s="3">
        <v>5668231</v>
      </c>
      <c r="I22" s="3">
        <v>3700000</v>
      </c>
      <c r="J22" s="3">
        <v>5000000</v>
      </c>
      <c r="K22" s="3">
        <v>5000000</v>
      </c>
    </row>
    <row r="23" spans="1:11" ht="213.75" x14ac:dyDescent="0.25">
      <c r="A23" s="2" t="s">
        <v>34</v>
      </c>
      <c r="B23" s="5" t="s">
        <v>35</v>
      </c>
      <c r="C23" s="5" t="s">
        <v>19</v>
      </c>
      <c r="D23" s="5" t="s">
        <v>13</v>
      </c>
      <c r="E23" s="5" t="s">
        <v>14</v>
      </c>
      <c r="F23" s="16" t="s">
        <v>32</v>
      </c>
      <c r="G23" s="5" t="s">
        <v>70</v>
      </c>
      <c r="H23" s="3">
        <f>H24+H25+H26+H27+H28+H29+H30+H31+H32</f>
        <v>5668231</v>
      </c>
      <c r="I23" s="3">
        <f>I33+I34</f>
        <v>3700000</v>
      </c>
      <c r="J23" s="3">
        <f>J33+J34</f>
        <v>5000000</v>
      </c>
      <c r="K23" s="3">
        <f>K33+K34</f>
        <v>5000000</v>
      </c>
    </row>
    <row r="24" spans="1:11" s="26" customFormat="1" ht="90" x14ac:dyDescent="0.25">
      <c r="A24" s="2" t="s">
        <v>36</v>
      </c>
      <c r="B24" s="24" t="s">
        <v>48</v>
      </c>
      <c r="C24" s="24" t="s">
        <v>19</v>
      </c>
      <c r="D24" s="24" t="s">
        <v>13</v>
      </c>
      <c r="E24" s="24" t="s">
        <v>14</v>
      </c>
      <c r="F24" s="24" t="s">
        <v>38</v>
      </c>
      <c r="G24" s="25" t="s">
        <v>33</v>
      </c>
      <c r="H24" s="3">
        <v>4272780</v>
      </c>
      <c r="I24" s="3">
        <v>0</v>
      </c>
      <c r="J24" s="3">
        <v>0</v>
      </c>
      <c r="K24" s="3">
        <v>0</v>
      </c>
    </row>
    <row r="25" spans="1:11" ht="90" x14ac:dyDescent="0.25">
      <c r="A25" s="2" t="s">
        <v>37</v>
      </c>
      <c r="B25" s="5" t="s">
        <v>49</v>
      </c>
      <c r="C25" s="5" t="s">
        <v>19</v>
      </c>
      <c r="D25" s="5" t="s">
        <v>13</v>
      </c>
      <c r="E25" s="5" t="s">
        <v>14</v>
      </c>
      <c r="F25" s="5" t="s">
        <v>38</v>
      </c>
      <c r="G25" s="20" t="s">
        <v>33</v>
      </c>
      <c r="H25" s="3">
        <v>6000</v>
      </c>
      <c r="I25" s="3">
        <v>0</v>
      </c>
      <c r="J25" s="3">
        <v>0</v>
      </c>
      <c r="K25" s="3">
        <v>0</v>
      </c>
    </row>
    <row r="26" spans="1:11" ht="95.25" customHeight="1" x14ac:dyDescent="0.25">
      <c r="A26" s="2" t="s">
        <v>39</v>
      </c>
      <c r="B26" s="5" t="s">
        <v>50</v>
      </c>
      <c r="C26" s="5" t="s">
        <v>19</v>
      </c>
      <c r="D26" s="5" t="s">
        <v>13</v>
      </c>
      <c r="E26" s="5" t="s">
        <v>14</v>
      </c>
      <c r="F26" s="5" t="s">
        <v>32</v>
      </c>
      <c r="G26" s="20" t="s">
        <v>33</v>
      </c>
      <c r="H26" s="3">
        <v>223459</v>
      </c>
      <c r="I26" s="3">
        <v>0</v>
      </c>
      <c r="J26" s="3">
        <v>0</v>
      </c>
      <c r="K26" s="3">
        <v>0</v>
      </c>
    </row>
    <row r="27" spans="1:11" ht="140.25" customHeight="1" x14ac:dyDescent="0.25">
      <c r="A27" s="2" t="s">
        <v>40</v>
      </c>
      <c r="B27" s="5" t="s">
        <v>51</v>
      </c>
      <c r="C27" s="5" t="s">
        <v>19</v>
      </c>
      <c r="D27" s="5" t="s">
        <v>13</v>
      </c>
      <c r="E27" s="5" t="s">
        <v>14</v>
      </c>
      <c r="F27" s="5" t="s">
        <v>38</v>
      </c>
      <c r="G27" s="20" t="s">
        <v>33</v>
      </c>
      <c r="H27" s="3">
        <v>10000</v>
      </c>
      <c r="I27" s="3">
        <v>0</v>
      </c>
      <c r="J27" s="3">
        <v>0</v>
      </c>
      <c r="K27" s="3">
        <v>0</v>
      </c>
    </row>
    <row r="28" spans="1:11" s="1" customFormat="1" ht="134.25" customHeight="1" x14ac:dyDescent="0.25">
      <c r="A28" s="2" t="s">
        <v>41</v>
      </c>
      <c r="B28" s="5" t="s">
        <v>57</v>
      </c>
      <c r="C28" s="5" t="s">
        <v>19</v>
      </c>
      <c r="D28" s="5" t="s">
        <v>13</v>
      </c>
      <c r="E28" s="5" t="s">
        <v>14</v>
      </c>
      <c r="F28" s="5" t="s">
        <v>38</v>
      </c>
      <c r="G28" s="20" t="s">
        <v>33</v>
      </c>
      <c r="H28" s="3">
        <v>52620</v>
      </c>
      <c r="I28" s="3">
        <v>0</v>
      </c>
      <c r="J28" s="3">
        <v>0</v>
      </c>
      <c r="K28" s="3">
        <v>0</v>
      </c>
    </row>
    <row r="29" spans="1:11" s="1" customFormat="1" ht="198" customHeight="1" x14ac:dyDescent="0.25">
      <c r="A29" s="2" t="s">
        <v>42</v>
      </c>
      <c r="B29" s="5" t="s">
        <v>71</v>
      </c>
      <c r="C29" s="5" t="s">
        <v>19</v>
      </c>
      <c r="D29" s="5" t="s">
        <v>13</v>
      </c>
      <c r="E29" s="5" t="s">
        <v>14</v>
      </c>
      <c r="F29" s="5" t="s">
        <v>38</v>
      </c>
      <c r="G29" s="20" t="s">
        <v>33</v>
      </c>
      <c r="H29" s="3">
        <v>48614.400000000001</v>
      </c>
      <c r="I29" s="3">
        <v>0</v>
      </c>
      <c r="J29" s="3">
        <v>0</v>
      </c>
      <c r="K29" s="3">
        <v>0</v>
      </c>
    </row>
    <row r="30" spans="1:11" s="1" customFormat="1" ht="80.25" customHeight="1" x14ac:dyDescent="0.25">
      <c r="A30" s="2" t="s">
        <v>43</v>
      </c>
      <c r="B30" s="5" t="s">
        <v>58</v>
      </c>
      <c r="C30" s="5" t="s">
        <v>19</v>
      </c>
      <c r="D30" s="5" t="s">
        <v>13</v>
      </c>
      <c r="E30" s="5" t="s">
        <v>14</v>
      </c>
      <c r="F30" s="5" t="s">
        <v>38</v>
      </c>
      <c r="G30" s="20" t="s">
        <v>33</v>
      </c>
      <c r="H30" s="3">
        <v>924757.6</v>
      </c>
      <c r="I30" s="3">
        <v>0</v>
      </c>
      <c r="J30" s="3">
        <v>0</v>
      </c>
      <c r="K30" s="3">
        <v>0</v>
      </c>
    </row>
    <row r="31" spans="1:11" s="1" customFormat="1" ht="90" x14ac:dyDescent="0.25">
      <c r="A31" s="2" t="s">
        <v>44</v>
      </c>
      <c r="B31" s="5" t="s">
        <v>59</v>
      </c>
      <c r="C31" s="5" t="s">
        <v>19</v>
      </c>
      <c r="D31" s="5" t="s">
        <v>13</v>
      </c>
      <c r="E31" s="5" t="s">
        <v>14</v>
      </c>
      <c r="F31" s="5" t="s">
        <v>38</v>
      </c>
      <c r="G31" s="20" t="s">
        <v>33</v>
      </c>
      <c r="H31" s="3">
        <v>100000</v>
      </c>
      <c r="I31" s="3">
        <v>0</v>
      </c>
      <c r="J31" s="3">
        <v>0</v>
      </c>
      <c r="K31" s="3">
        <v>0</v>
      </c>
    </row>
    <row r="32" spans="1:11" s="1" customFormat="1" ht="90" x14ac:dyDescent="0.25">
      <c r="A32" s="2" t="s">
        <v>45</v>
      </c>
      <c r="B32" s="5" t="s">
        <v>92</v>
      </c>
      <c r="C32" s="5" t="s">
        <v>19</v>
      </c>
      <c r="D32" s="20" t="s">
        <v>13</v>
      </c>
      <c r="E32" s="20" t="s">
        <v>14</v>
      </c>
      <c r="F32" s="5" t="s">
        <v>38</v>
      </c>
      <c r="G32" s="5">
        <v>414</v>
      </c>
      <c r="H32" s="3">
        <v>30000</v>
      </c>
      <c r="I32" s="3">
        <v>0</v>
      </c>
      <c r="J32" s="3">
        <v>0</v>
      </c>
      <c r="K32" s="3">
        <v>0</v>
      </c>
    </row>
    <row r="33" spans="1:11" s="1" customFormat="1" ht="81" customHeight="1" x14ac:dyDescent="0.25">
      <c r="A33" s="2" t="s">
        <v>46</v>
      </c>
      <c r="B33" s="5" t="s">
        <v>93</v>
      </c>
      <c r="C33" s="5" t="s">
        <v>19</v>
      </c>
      <c r="D33" s="20" t="s">
        <v>13</v>
      </c>
      <c r="E33" s="20" t="s">
        <v>14</v>
      </c>
      <c r="F33" s="5" t="s">
        <v>38</v>
      </c>
      <c r="G33" s="5">
        <v>414</v>
      </c>
      <c r="H33" s="3">
        <v>0</v>
      </c>
      <c r="I33" s="3">
        <v>700000</v>
      </c>
      <c r="J33" s="3">
        <v>2000000</v>
      </c>
      <c r="K33" s="3">
        <v>2000000</v>
      </c>
    </row>
    <row r="34" spans="1:11" s="1" customFormat="1" ht="84" customHeight="1" x14ac:dyDescent="0.25">
      <c r="A34" s="2" t="s">
        <v>47</v>
      </c>
      <c r="B34" s="5" t="s">
        <v>31</v>
      </c>
      <c r="C34" s="5" t="s">
        <v>19</v>
      </c>
      <c r="D34" s="20" t="s">
        <v>13</v>
      </c>
      <c r="E34" s="20" t="s">
        <v>14</v>
      </c>
      <c r="F34" s="5" t="s">
        <v>38</v>
      </c>
      <c r="G34" s="5">
        <v>414</v>
      </c>
      <c r="H34" s="3">
        <v>0</v>
      </c>
      <c r="I34" s="3">
        <v>3000000</v>
      </c>
      <c r="J34" s="3">
        <v>3000000</v>
      </c>
      <c r="K34" s="3">
        <v>3000000</v>
      </c>
    </row>
    <row r="35" spans="1:11" ht="73.5" x14ac:dyDescent="0.25">
      <c r="A35" s="36" t="s">
        <v>82</v>
      </c>
      <c r="B35" s="37" t="s">
        <v>83</v>
      </c>
      <c r="C35" s="38" t="s">
        <v>16</v>
      </c>
      <c r="D35" s="39" t="s">
        <v>62</v>
      </c>
      <c r="E35" s="40" t="s">
        <v>63</v>
      </c>
      <c r="F35" s="41">
        <v>1130000000</v>
      </c>
      <c r="G35" s="42"/>
      <c r="H35" s="43">
        <v>454119</v>
      </c>
      <c r="I35" s="43">
        <v>0</v>
      </c>
      <c r="J35" s="43"/>
      <c r="K35" s="43"/>
    </row>
    <row r="36" spans="1:11" ht="90" x14ac:dyDescent="0.25">
      <c r="A36" s="2" t="s">
        <v>17</v>
      </c>
      <c r="B36" s="2" t="s">
        <v>84</v>
      </c>
      <c r="C36" s="33" t="s">
        <v>19</v>
      </c>
      <c r="D36" s="10" t="s">
        <v>62</v>
      </c>
      <c r="E36" s="11" t="s">
        <v>63</v>
      </c>
      <c r="F36" s="9">
        <v>113010000</v>
      </c>
      <c r="G36" s="19"/>
      <c r="H36" s="3">
        <v>454119</v>
      </c>
      <c r="I36" s="3">
        <v>0</v>
      </c>
      <c r="J36" s="3"/>
      <c r="K36" s="3"/>
    </row>
    <row r="37" spans="1:11" ht="90" x14ac:dyDescent="0.25">
      <c r="A37" s="2" t="s">
        <v>85</v>
      </c>
      <c r="B37" s="2" t="s">
        <v>86</v>
      </c>
      <c r="C37" s="33" t="s">
        <v>19</v>
      </c>
      <c r="D37" s="10" t="s">
        <v>62</v>
      </c>
      <c r="E37" s="11" t="s">
        <v>63</v>
      </c>
      <c r="F37" s="9">
        <v>113010000</v>
      </c>
      <c r="G37" s="19"/>
      <c r="H37" s="3">
        <v>454119</v>
      </c>
      <c r="I37" s="3">
        <v>0</v>
      </c>
      <c r="J37" s="34"/>
      <c r="K37" s="35"/>
    </row>
    <row r="38" spans="1:11" ht="90" x14ac:dyDescent="0.25">
      <c r="A38" s="2" t="s">
        <v>69</v>
      </c>
      <c r="B38" s="2" t="s">
        <v>86</v>
      </c>
      <c r="C38" s="33" t="s">
        <v>19</v>
      </c>
      <c r="D38" s="10" t="s">
        <v>62</v>
      </c>
      <c r="E38" s="11" t="s">
        <v>63</v>
      </c>
      <c r="F38" s="9" t="s">
        <v>87</v>
      </c>
      <c r="G38" s="19" t="s">
        <v>54</v>
      </c>
      <c r="H38" s="3">
        <v>454119</v>
      </c>
      <c r="I38" s="3">
        <v>0</v>
      </c>
      <c r="J38" s="34"/>
      <c r="K38" s="35"/>
    </row>
  </sheetData>
  <mergeCells count="7">
    <mergeCell ref="H1:K1"/>
    <mergeCell ref="A3:A4"/>
    <mergeCell ref="B3:B4"/>
    <mergeCell ref="C3:C4"/>
    <mergeCell ref="D3:G3"/>
    <mergeCell ref="H3:K3"/>
    <mergeCell ref="A2:K2"/>
  </mergeCells>
  <phoneticPr fontId="7" type="noConversion"/>
  <pageMargins left="0.59055118110236227" right="0.59055118110236227" top="0.59055118110236227" bottom="0.59055118110236227" header="0" footer="0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5"/>
  <sheetViews>
    <sheetView topLeftCell="A13" workbookViewId="0">
      <selection activeCell="S25" sqref="S25"/>
    </sheetView>
  </sheetViews>
  <sheetFormatPr defaultRowHeight="15" x14ac:dyDescent="0.25"/>
  <cols>
    <col min="6" max="6" width="12.42578125" customWidth="1"/>
    <col min="8" max="8" width="13" customWidth="1"/>
    <col min="9" max="9" width="16.5703125" customWidth="1"/>
    <col min="17" max="17" width="13.28515625" customWidth="1"/>
    <col min="18" max="18" width="11.5703125" bestFit="1" customWidth="1"/>
    <col min="20" max="20" width="12.42578125" customWidth="1"/>
  </cols>
  <sheetData>
    <row r="1" spans="1:17" ht="108.75" customHeight="1" x14ac:dyDescent="0.25">
      <c r="A1" s="1"/>
      <c r="B1" s="1"/>
      <c r="C1" s="1"/>
      <c r="D1" s="1"/>
      <c r="E1" s="1"/>
      <c r="F1" s="1"/>
      <c r="G1" s="17"/>
      <c r="H1" s="76" t="s">
        <v>60</v>
      </c>
      <c r="I1" s="76"/>
      <c r="J1" s="76"/>
      <c r="K1" s="76"/>
      <c r="Q1" s="30">
        <v>100000</v>
      </c>
    </row>
    <row r="2" spans="1:17" ht="38.25" customHeight="1" x14ac:dyDescent="0.25">
      <c r="A2" s="77" t="s">
        <v>61</v>
      </c>
      <c r="B2" s="77"/>
      <c r="C2" s="77"/>
      <c r="D2" s="77"/>
      <c r="E2" s="77"/>
      <c r="F2" s="77"/>
      <c r="G2" s="77"/>
      <c r="H2" s="77"/>
      <c r="I2" s="77"/>
      <c r="J2" s="77"/>
      <c r="K2" s="77"/>
      <c r="Q2" s="3">
        <v>159021</v>
      </c>
    </row>
    <row r="3" spans="1:17" x14ac:dyDescent="0.25">
      <c r="A3" s="78" t="s">
        <v>0</v>
      </c>
      <c r="B3" s="79" t="s">
        <v>1</v>
      </c>
      <c r="C3" s="81" t="s">
        <v>2</v>
      </c>
      <c r="D3" s="83" t="s">
        <v>3</v>
      </c>
      <c r="E3" s="84"/>
      <c r="F3" s="84"/>
      <c r="G3" s="85"/>
      <c r="H3" s="86"/>
      <c r="I3" s="86"/>
      <c r="J3" s="86"/>
      <c r="K3" s="87"/>
      <c r="Q3" s="55">
        <v>357520</v>
      </c>
    </row>
    <row r="4" spans="1:17" x14ac:dyDescent="0.25">
      <c r="A4" s="78"/>
      <c r="B4" s="80"/>
      <c r="C4" s="82"/>
      <c r="D4" s="27" t="s">
        <v>4</v>
      </c>
      <c r="E4" s="27" t="s">
        <v>5</v>
      </c>
      <c r="F4" s="27" t="s">
        <v>6</v>
      </c>
      <c r="G4" s="18" t="s">
        <v>7</v>
      </c>
      <c r="H4" s="27" t="s">
        <v>8</v>
      </c>
      <c r="I4" s="27" t="s">
        <v>9</v>
      </c>
      <c r="J4" s="14">
        <v>2021</v>
      </c>
      <c r="K4" s="3">
        <v>2022</v>
      </c>
      <c r="Q4" s="57">
        <v>500000</v>
      </c>
    </row>
    <row r="5" spans="1:17" ht="114.75" customHeight="1" x14ac:dyDescent="0.25">
      <c r="A5" s="2" t="s">
        <v>15</v>
      </c>
      <c r="B5" s="2" t="s">
        <v>66</v>
      </c>
      <c r="C5" s="27" t="s">
        <v>16</v>
      </c>
      <c r="D5" s="12" t="s">
        <v>62</v>
      </c>
      <c r="E5" s="4" t="s">
        <v>63</v>
      </c>
      <c r="F5" s="13">
        <v>1120100000</v>
      </c>
      <c r="G5" s="4" t="s">
        <v>55</v>
      </c>
      <c r="H5" s="3">
        <v>0</v>
      </c>
      <c r="I5" s="3">
        <v>1700000</v>
      </c>
      <c r="J5" s="3">
        <v>0</v>
      </c>
      <c r="K5" s="3">
        <v>0</v>
      </c>
      <c r="Q5" s="59">
        <v>160000</v>
      </c>
    </row>
    <row r="6" spans="1:17" s="1" customFormat="1" ht="132.75" customHeight="1" x14ac:dyDescent="0.25">
      <c r="A6" s="2" t="s">
        <v>68</v>
      </c>
      <c r="B6" s="2" t="s">
        <v>67</v>
      </c>
      <c r="C6" s="28" t="s">
        <v>19</v>
      </c>
      <c r="D6" s="12" t="s">
        <v>62</v>
      </c>
      <c r="E6" s="4" t="s">
        <v>63</v>
      </c>
      <c r="F6" s="13" t="s">
        <v>64</v>
      </c>
      <c r="G6" s="4" t="s">
        <v>55</v>
      </c>
      <c r="H6" s="3">
        <v>0</v>
      </c>
      <c r="I6" s="3">
        <v>1700000</v>
      </c>
      <c r="J6" s="3">
        <v>0</v>
      </c>
      <c r="K6" s="3">
        <v>0</v>
      </c>
      <c r="Q6" s="30">
        <f>Q7+Q8+Q9+Q10+Q11+Q12+Q13+Q14+Q15+Q16+Q17</f>
        <v>3731105</v>
      </c>
    </row>
    <row r="7" spans="1:17" ht="146.25" x14ac:dyDescent="0.25">
      <c r="A7" s="2" t="s">
        <v>69</v>
      </c>
      <c r="B7" s="2" t="s">
        <v>67</v>
      </c>
      <c r="C7" s="27" t="s">
        <v>19</v>
      </c>
      <c r="D7" s="12" t="s">
        <v>62</v>
      </c>
      <c r="E7" s="4" t="s">
        <v>63</v>
      </c>
      <c r="F7" s="13" t="s">
        <v>64</v>
      </c>
      <c r="G7" s="4" t="s">
        <v>54</v>
      </c>
      <c r="H7" s="3">
        <v>0</v>
      </c>
      <c r="I7" s="3">
        <v>1700000</v>
      </c>
      <c r="J7" s="3">
        <v>0</v>
      </c>
      <c r="K7" s="3">
        <v>0</v>
      </c>
      <c r="Q7" s="3">
        <v>800000</v>
      </c>
    </row>
    <row r="8" spans="1:17" x14ac:dyDescent="0.25">
      <c r="Q8" s="3">
        <v>172853.74</v>
      </c>
    </row>
    <row r="9" spans="1:17" x14ac:dyDescent="0.25">
      <c r="Q9" s="3">
        <v>269215.09999999998</v>
      </c>
    </row>
    <row r="10" spans="1:17" x14ac:dyDescent="0.25">
      <c r="Q10" s="3">
        <v>289591</v>
      </c>
    </row>
    <row r="11" spans="1:17" x14ac:dyDescent="0.25">
      <c r="Q11" s="30">
        <v>389429.16</v>
      </c>
    </row>
    <row r="12" spans="1:17" x14ac:dyDescent="0.25">
      <c r="Q12" s="3">
        <v>271455</v>
      </c>
    </row>
    <row r="13" spans="1:17" x14ac:dyDescent="0.25">
      <c r="Q13" s="3">
        <v>300000</v>
      </c>
    </row>
    <row r="14" spans="1:17" x14ac:dyDescent="0.25">
      <c r="Q14" s="3">
        <v>119000</v>
      </c>
    </row>
    <row r="15" spans="1:17" x14ac:dyDescent="0.25">
      <c r="Q15" s="3">
        <v>623952</v>
      </c>
    </row>
    <row r="16" spans="1:17" x14ac:dyDescent="0.25">
      <c r="Q16" s="30">
        <v>345609</v>
      </c>
    </row>
    <row r="17" spans="17:20" x14ac:dyDescent="0.25">
      <c r="Q17" s="30">
        <v>150000</v>
      </c>
    </row>
    <row r="18" spans="17:20" x14ac:dyDescent="0.25">
      <c r="Q18" s="23">
        <f>SUM(Q1:Q17)</f>
        <v>8738751</v>
      </c>
      <c r="T18" s="3">
        <v>111279.6</v>
      </c>
    </row>
    <row r="19" spans="17:20" x14ac:dyDescent="0.25">
      <c r="T19" s="3">
        <v>1000000</v>
      </c>
    </row>
    <row r="20" spans="17:20" x14ac:dyDescent="0.25">
      <c r="Q20" s="3">
        <f>Q21</f>
        <v>0</v>
      </c>
      <c r="T20" s="51">
        <f>SUM(T18:T19)</f>
        <v>1111279.6000000001</v>
      </c>
    </row>
    <row r="21" spans="17:20" x14ac:dyDescent="0.25">
      <c r="Q21" s="3">
        <f>Q22</f>
        <v>0</v>
      </c>
    </row>
    <row r="25" spans="17:20" x14ac:dyDescent="0.25">
      <c r="R25" s="23">
        <f>Q18+T20</f>
        <v>9850030.5999999996</v>
      </c>
    </row>
  </sheetData>
  <mergeCells count="7">
    <mergeCell ref="H1:K1"/>
    <mergeCell ref="A2:K2"/>
    <mergeCell ref="A3:A4"/>
    <mergeCell ref="B3:B4"/>
    <mergeCell ref="C3:C4"/>
    <mergeCell ref="D3:G3"/>
    <mergeCell ref="H3:K3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"/>
  <sheetViews>
    <sheetView workbookViewId="0">
      <selection activeCell="O13" sqref="O13"/>
    </sheetView>
  </sheetViews>
  <sheetFormatPr defaultRowHeight="15" x14ac:dyDescent="0.25"/>
  <cols>
    <col min="1" max="1" width="31.140625" customWidth="1"/>
    <col min="6" max="6" width="16.7109375" customWidth="1"/>
    <col min="9" max="9" width="13.140625" customWidth="1"/>
    <col min="13" max="13" width="20.140625" customWidth="1"/>
    <col min="15" max="15" width="14.5703125" bestFit="1" customWidth="1"/>
  </cols>
  <sheetData>
    <row r="1" spans="1:15" x14ac:dyDescent="0.25">
      <c r="A1" s="30">
        <v>433946</v>
      </c>
      <c r="F1" s="3">
        <v>800000</v>
      </c>
      <c r="I1" s="3">
        <v>800000</v>
      </c>
    </row>
    <row r="2" spans="1:15" x14ac:dyDescent="0.25">
      <c r="A2" s="3">
        <v>2917871.46</v>
      </c>
      <c r="F2" s="3">
        <v>172853.74</v>
      </c>
      <c r="I2" s="3">
        <v>0</v>
      </c>
    </row>
    <row r="3" spans="1:15" x14ac:dyDescent="0.25">
      <c r="A3" s="3">
        <v>450000</v>
      </c>
      <c r="F3" s="3">
        <v>269215.09999999998</v>
      </c>
      <c r="I3" s="3">
        <v>0</v>
      </c>
      <c r="M3" s="70">
        <f>SUM(M4+M6+M8+M10)</f>
        <v>4010883</v>
      </c>
      <c r="O3" s="72">
        <f>M3+M12</f>
        <v>6684668</v>
      </c>
    </row>
    <row r="4" spans="1:15" x14ac:dyDescent="0.25">
      <c r="A4" s="3">
        <v>0</v>
      </c>
      <c r="F4" s="3">
        <v>289591</v>
      </c>
      <c r="I4" s="3">
        <v>0</v>
      </c>
      <c r="M4" s="70">
        <f>SUM(M5)</f>
        <v>1330176</v>
      </c>
    </row>
    <row r="5" spans="1:15" x14ac:dyDescent="0.25">
      <c r="A5" s="30">
        <v>593172</v>
      </c>
      <c r="F5" s="30">
        <v>389429.16</v>
      </c>
      <c r="I5" s="3">
        <v>3401330</v>
      </c>
      <c r="M5" s="70">
        <v>1330176</v>
      </c>
    </row>
    <row r="6" spans="1:15" x14ac:dyDescent="0.25">
      <c r="A6" s="3">
        <v>0</v>
      </c>
      <c r="F6" s="3">
        <v>271455</v>
      </c>
      <c r="I6" s="3">
        <v>0</v>
      </c>
      <c r="M6" s="70">
        <f>SUM(M7)</f>
        <v>1218700</v>
      </c>
      <c r="O6" s="72">
        <f>M4+M6+M8+M11</f>
        <v>4010883</v>
      </c>
    </row>
    <row r="7" spans="1:15" x14ac:dyDescent="0.25">
      <c r="A7" s="3">
        <v>376508.46</v>
      </c>
      <c r="F7" s="3">
        <v>300000</v>
      </c>
      <c r="I7" s="3">
        <v>0</v>
      </c>
      <c r="M7" s="70">
        <v>1218700</v>
      </c>
    </row>
    <row r="8" spans="1:15" x14ac:dyDescent="0.25">
      <c r="A8" s="3">
        <v>0</v>
      </c>
      <c r="F8" s="3">
        <v>119000</v>
      </c>
      <c r="I8" s="3">
        <v>0</v>
      </c>
      <c r="M8" s="70">
        <f>SUM(M9)</f>
        <v>830670</v>
      </c>
    </row>
    <row r="9" spans="1:15" x14ac:dyDescent="0.25">
      <c r="A9" s="3">
        <v>0</v>
      </c>
      <c r="F9" s="3">
        <v>623952</v>
      </c>
      <c r="I9" s="32">
        <v>0</v>
      </c>
      <c r="M9" s="70">
        <v>830670</v>
      </c>
    </row>
    <row r="10" spans="1:15" x14ac:dyDescent="0.25">
      <c r="A10" s="3">
        <v>0</v>
      </c>
      <c r="F10" s="30">
        <v>345609</v>
      </c>
      <c r="I10" s="3">
        <v>0</v>
      </c>
      <c r="M10" s="70">
        <f>SUM(M11)</f>
        <v>631337</v>
      </c>
    </row>
    <row r="11" spans="1:15" x14ac:dyDescent="0.25">
      <c r="A11" s="3">
        <v>0</v>
      </c>
      <c r="F11" s="30">
        <v>100000</v>
      </c>
      <c r="I11" s="3">
        <v>0</v>
      </c>
      <c r="M11" s="70">
        <v>631337</v>
      </c>
    </row>
    <row r="12" spans="1:15" x14ac:dyDescent="0.25">
      <c r="A12" s="3">
        <v>0</v>
      </c>
      <c r="F12" s="3">
        <v>159021</v>
      </c>
      <c r="I12" s="3">
        <v>0</v>
      </c>
      <c r="M12" s="70">
        <f>SUM(M13+M15+M17+M19)</f>
        <v>2673785</v>
      </c>
      <c r="O12" s="72">
        <f>M13+M15+M17+M19</f>
        <v>2673785</v>
      </c>
    </row>
    <row r="13" spans="1:15" x14ac:dyDescent="0.25">
      <c r="A13" s="3">
        <v>0</v>
      </c>
      <c r="F13" s="55">
        <v>357520</v>
      </c>
      <c r="I13" s="55">
        <v>0</v>
      </c>
      <c r="M13" s="70">
        <f>SUM(M14)</f>
        <v>886710</v>
      </c>
    </row>
    <row r="14" spans="1:15" x14ac:dyDescent="0.25">
      <c r="A14" s="3">
        <v>0</v>
      </c>
      <c r="F14" s="57">
        <v>500000</v>
      </c>
      <c r="I14" s="56">
        <v>0</v>
      </c>
      <c r="M14" s="70">
        <v>886710</v>
      </c>
    </row>
    <row r="15" spans="1:15" x14ac:dyDescent="0.25">
      <c r="A15" s="3">
        <v>0</v>
      </c>
      <c r="F15" s="59">
        <v>175000</v>
      </c>
      <c r="I15" s="59">
        <v>0</v>
      </c>
      <c r="M15" s="70">
        <f>SUM(M16)</f>
        <v>812469</v>
      </c>
    </row>
    <row r="16" spans="1:15" x14ac:dyDescent="0.25">
      <c r="A16" s="3">
        <v>0</v>
      </c>
      <c r="F16" s="30">
        <v>143051.9</v>
      </c>
      <c r="I16" s="3">
        <v>0</v>
      </c>
      <c r="M16" s="70">
        <v>812469</v>
      </c>
    </row>
    <row r="17" spans="1:13" x14ac:dyDescent="0.25">
      <c r="A17" s="3">
        <v>0</v>
      </c>
      <c r="F17" s="51">
        <f>SUM(F1:F16)</f>
        <v>5015697.9000000004</v>
      </c>
      <c r="I17" s="32">
        <v>0</v>
      </c>
      <c r="M17" s="70">
        <f>SUM(M18)</f>
        <v>553706</v>
      </c>
    </row>
    <row r="18" spans="1:13" x14ac:dyDescent="0.25">
      <c r="A18" s="3">
        <v>0</v>
      </c>
      <c r="I18" s="3">
        <v>0</v>
      </c>
      <c r="M18" s="70">
        <v>553706</v>
      </c>
    </row>
    <row r="19" spans="1:13" x14ac:dyDescent="0.25">
      <c r="A19" s="3">
        <v>0</v>
      </c>
      <c r="I19" s="3">
        <v>0</v>
      </c>
      <c r="M19" s="70">
        <f>SUM(M20)</f>
        <v>420900</v>
      </c>
    </row>
    <row r="20" spans="1:13" x14ac:dyDescent="0.25">
      <c r="A20" s="3">
        <v>1498191</v>
      </c>
      <c r="I20" s="3">
        <v>0</v>
      </c>
      <c r="M20" s="70">
        <v>420900</v>
      </c>
    </row>
    <row r="21" spans="1:13" x14ac:dyDescent="0.25">
      <c r="A21" s="23">
        <f>SUM(A1:A20)</f>
        <v>6269688.9199999999</v>
      </c>
      <c r="I21" s="3">
        <v>0</v>
      </c>
      <c r="M21" s="71">
        <f>SUM(M3:M20)</f>
        <v>20054004</v>
      </c>
    </row>
    <row r="22" spans="1:13" x14ac:dyDescent="0.25">
      <c r="I22" s="3">
        <v>0</v>
      </c>
    </row>
    <row r="23" spans="1:13" x14ac:dyDescent="0.25">
      <c r="I23" s="3">
        <v>0</v>
      </c>
    </row>
    <row r="24" spans="1:13" x14ac:dyDescent="0.25">
      <c r="I24" s="3">
        <v>0</v>
      </c>
    </row>
    <row r="25" spans="1:13" x14ac:dyDescent="0.25">
      <c r="I25" s="3">
        <v>0</v>
      </c>
    </row>
    <row r="26" spans="1:13" x14ac:dyDescent="0.25">
      <c r="I26" s="3">
        <v>0</v>
      </c>
    </row>
    <row r="27" spans="1:13" x14ac:dyDescent="0.25">
      <c r="I27" s="3">
        <v>0</v>
      </c>
    </row>
    <row r="28" spans="1:13" x14ac:dyDescent="0.25">
      <c r="I28" s="51">
        <f>SUM(I1:I27)</f>
        <v>4201330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областными народный бюджет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фит</dc:creator>
  <cp:lastModifiedBy>Пользователь</cp:lastModifiedBy>
  <cp:lastPrinted>2021-12-07T10:45:45Z</cp:lastPrinted>
  <dcterms:created xsi:type="dcterms:W3CDTF">2019-06-27T12:53:38Z</dcterms:created>
  <dcterms:modified xsi:type="dcterms:W3CDTF">2021-12-07T11:08:23Z</dcterms:modified>
</cp:coreProperties>
</file>